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80" windowHeight="9285" activeTab="0"/>
  </bookViews>
  <sheets>
    <sheet name="ж болдеринг" sheetId="1" r:id="rId1"/>
    <sheet name="м болдеринг" sheetId="2" r:id="rId2"/>
    <sheet name="ж трудность" sheetId="3" r:id="rId3"/>
    <sheet name="м трудность" sheetId="4" r:id="rId4"/>
  </sheets>
  <definedNames>
    <definedName name="_xlnm.Print_Area" localSheetId="0">'ж болдеринг'!$A$1:$AI$17</definedName>
    <definedName name="_xlnm.Print_Area" localSheetId="2">'ж трудность'!$A$1:$N$16</definedName>
    <definedName name="_xlnm.Print_Area" localSheetId="1">'м болдеринг'!$A$1:$AI$21</definedName>
    <definedName name="_xlnm.Print_Area" localSheetId="3">'м трудность'!$A$1:$R$19</definedName>
  </definedNames>
  <calcPr fullCalcOnLoad="1"/>
</workbook>
</file>

<file path=xl/sharedStrings.xml><?xml version="1.0" encoding="utf-8"?>
<sst xmlns="http://schemas.openxmlformats.org/spreadsheetml/2006/main" count="316" uniqueCount="101">
  <si>
    <t>б/р</t>
  </si>
  <si>
    <t>Команда</t>
  </si>
  <si>
    <t>Год рожд.</t>
  </si>
  <si>
    <t>Разряд</t>
  </si>
  <si>
    <t>Москва</t>
  </si>
  <si>
    <t>Воинова Наталья</t>
  </si>
  <si>
    <t>Номер</t>
  </si>
  <si>
    <t>ФИО</t>
  </si>
  <si>
    <t>трасса1</t>
  </si>
  <si>
    <t>трасса2</t>
  </si>
  <si>
    <t>трасса3</t>
  </si>
  <si>
    <t>трасса4</t>
  </si>
  <si>
    <t>трасса5</t>
  </si>
  <si>
    <t>очки</t>
  </si>
  <si>
    <t>Место</t>
  </si>
  <si>
    <t>итого</t>
  </si>
  <si>
    <t>Дорофеев Александр</t>
  </si>
  <si>
    <t>Зацепа</t>
  </si>
  <si>
    <t>Мужчины, болдеринг</t>
  </si>
  <si>
    <t>Женщины, болдеринг</t>
  </si>
  <si>
    <t>Воинов Ю.И.</t>
  </si>
  <si>
    <t xml:space="preserve">Гл.судья </t>
  </si>
  <si>
    <t>Гл.секретарь</t>
  </si>
  <si>
    <t>Мазина Татьяна</t>
  </si>
  <si>
    <t>Новикова Дарья</t>
  </si>
  <si>
    <t>Баурок</t>
  </si>
  <si>
    <t>Шитова Мария</t>
  </si>
  <si>
    <t>Открытый Чемпионат Рязанской области по скалолазанию</t>
  </si>
  <si>
    <t>СК "Юность", 24-25 апреля 2010г.</t>
  </si>
  <si>
    <t>№</t>
  </si>
  <si>
    <t>квалификация</t>
  </si>
  <si>
    <t>финал</t>
  </si>
  <si>
    <t>Итоги квалификации</t>
  </si>
  <si>
    <t>Итог соревнований</t>
  </si>
  <si>
    <t>Б</t>
  </si>
  <si>
    <t>Т</t>
  </si>
  <si>
    <t>ПТ</t>
  </si>
  <si>
    <t>ПБ</t>
  </si>
  <si>
    <t>Голубь О.</t>
  </si>
  <si>
    <t>СУММ</t>
  </si>
  <si>
    <t>Рышлякова Наталья</t>
  </si>
  <si>
    <t>1986 г.р.</t>
  </si>
  <si>
    <t>2 разряд</t>
  </si>
  <si>
    <t>1980 г.р.</t>
  </si>
  <si>
    <t>1982 г.р.</t>
  </si>
  <si>
    <t>Нижний Новгород</t>
  </si>
  <si>
    <t>КС Геккон</t>
  </si>
  <si>
    <t>1987 г.р.</t>
  </si>
  <si>
    <t>1991 г.р.</t>
  </si>
  <si>
    <t>1 разряд</t>
  </si>
  <si>
    <t>Смоленск</t>
  </si>
  <si>
    <t>Зинченко Вячеслав</t>
  </si>
  <si>
    <t>3 рязряд</t>
  </si>
  <si>
    <t>Козлов Руслан Анатольевич</t>
  </si>
  <si>
    <t>Минченков Александр</t>
  </si>
  <si>
    <t>1983 г.р.</t>
  </si>
  <si>
    <t>Трошанов Дмитрий</t>
  </si>
  <si>
    <t>1985 г.р.</t>
  </si>
  <si>
    <t>Кожеков Станислав</t>
  </si>
  <si>
    <t>1976 г.р.</t>
  </si>
  <si>
    <t>Бурмистров Иван</t>
  </si>
  <si>
    <t>Викторов Михаил</t>
  </si>
  <si>
    <t>Рязань</t>
  </si>
  <si>
    <t>Топорков Александр</t>
  </si>
  <si>
    <t>1992 г.р.</t>
  </si>
  <si>
    <t>Чумаченко Макс</t>
  </si>
  <si>
    <t>1984 г.р.</t>
  </si>
  <si>
    <t>Пермякова Наталья</t>
  </si>
  <si>
    <t>время</t>
  </si>
  <si>
    <t>Трунов Виктор</t>
  </si>
  <si>
    <t>Женщины, трудная скорость</t>
  </si>
  <si>
    <t>Мужчины, трудная скорость</t>
  </si>
  <si>
    <t>0:45.75</t>
  </si>
  <si>
    <t>0:54.35</t>
  </si>
  <si>
    <t>1:26.11</t>
  </si>
  <si>
    <t>1:55.96</t>
  </si>
  <si>
    <t>0:47.00</t>
  </si>
  <si>
    <t>0:37.39</t>
  </si>
  <si>
    <t>22+</t>
  </si>
  <si>
    <t>18+</t>
  </si>
  <si>
    <t>1:30.12</t>
  </si>
  <si>
    <t>1:11.68</t>
  </si>
  <si>
    <t>0:45.21</t>
  </si>
  <si>
    <t>0:50.41</t>
  </si>
  <si>
    <t>0:48.59</t>
  </si>
  <si>
    <t>0:44.43</t>
  </si>
  <si>
    <t>1:27.41</t>
  </si>
  <si>
    <t>1:14.05</t>
  </si>
  <si>
    <t>12,5+</t>
  </si>
  <si>
    <t>1:05.93</t>
  </si>
  <si>
    <t>1:03.07</t>
  </si>
  <si>
    <t>1:17.70</t>
  </si>
  <si>
    <t>1:05.78</t>
  </si>
  <si>
    <t>1:19.47</t>
  </si>
  <si>
    <t>Полуфинал</t>
  </si>
  <si>
    <t>Квалификация</t>
  </si>
  <si>
    <t>0:52.05</t>
  </si>
  <si>
    <t>1:21.16</t>
  </si>
  <si>
    <t>1:16.47</t>
  </si>
  <si>
    <t>1:37.46</t>
  </si>
  <si>
    <t>Финальные забеги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</si>
</sst>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1"/>
      <name val="Calibri"/>
      <family val="2"/>
    </font>
    <font>
      <sz val="10"/>
      <color indexed="22"/>
      <name val="Arial Cyr"/>
      <family val="0"/>
    </font>
    <font>
      <sz val="20"/>
      <color indexed="8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7"/>
      <name val="Arial Cyr"/>
      <family val="0"/>
    </font>
    <font>
      <sz val="11"/>
      <color indexed="22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tabSelected="1" zoomScale="85" zoomScaleNormal="85" zoomScalePageLayoutView="0" workbookViewId="0" topLeftCell="A1">
      <selection activeCell="AI12" sqref="AI12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15.7109375" style="0" customWidth="1"/>
    <col min="5" max="5" width="9.140625" style="1" customWidth="1"/>
    <col min="6" max="23" width="4.28125" style="0" hidden="1" customWidth="1"/>
    <col min="24" max="27" width="5.00390625" style="0" customWidth="1"/>
    <col min="28" max="28" width="6.57421875" style="0" hidden="1" customWidth="1"/>
    <col min="29" max="30" width="4.00390625" style="0" hidden="1" customWidth="1"/>
    <col min="31" max="34" width="5.140625" style="0" customWidth="1"/>
    <col min="35" max="35" width="6.7109375" style="0" bestFit="1" customWidth="1"/>
    <col min="36" max="36" width="6.57421875" style="0" hidden="1" customWidth="1"/>
    <col min="37" max="38" width="4.00390625" style="0" hidden="1" customWidth="1"/>
    <col min="39" max="40" width="0" style="0" hidden="1" customWidth="1"/>
  </cols>
  <sheetData>
    <row r="1" spans="1:5" ht="26.25">
      <c r="A1" s="15" t="s">
        <v>27</v>
      </c>
      <c r="E1"/>
    </row>
    <row r="2" spans="1:5" ht="15">
      <c r="A2" t="s">
        <v>28</v>
      </c>
      <c r="E2"/>
    </row>
    <row r="3" spans="1:5" ht="15">
      <c r="A3" t="s">
        <v>19</v>
      </c>
      <c r="E3"/>
    </row>
    <row r="4" ht="15">
      <c r="E4"/>
    </row>
    <row r="5" spans="1:35" ht="15">
      <c r="A5" s="39" t="s">
        <v>29</v>
      </c>
      <c r="B5" s="39" t="s">
        <v>7</v>
      </c>
      <c r="C5" s="39" t="s">
        <v>1</v>
      </c>
      <c r="D5" s="41" t="s">
        <v>2</v>
      </c>
      <c r="E5" s="39" t="s">
        <v>3</v>
      </c>
      <c r="F5" s="39" t="s">
        <v>30</v>
      </c>
      <c r="G5" s="39"/>
      <c r="H5" s="39"/>
      <c r="I5" s="39"/>
      <c r="J5" s="39"/>
      <c r="K5" s="39"/>
      <c r="L5" s="39"/>
      <c r="M5" s="39"/>
      <c r="N5" s="39"/>
      <c r="O5" s="39"/>
      <c r="P5" s="39" t="s">
        <v>31</v>
      </c>
      <c r="Q5" s="39"/>
      <c r="R5" s="39"/>
      <c r="S5" s="39"/>
      <c r="T5" s="39"/>
      <c r="U5" s="39"/>
      <c r="V5" s="39"/>
      <c r="W5" s="39"/>
      <c r="X5" s="39" t="s">
        <v>32</v>
      </c>
      <c r="Y5" s="39"/>
      <c r="Z5" s="39"/>
      <c r="AA5" s="39"/>
      <c r="AE5" s="39" t="s">
        <v>33</v>
      </c>
      <c r="AF5" s="39"/>
      <c r="AG5" s="39"/>
      <c r="AH5" s="39"/>
      <c r="AI5" s="39" t="s">
        <v>14</v>
      </c>
    </row>
    <row r="6" spans="1:40" ht="15" customHeight="1">
      <c r="A6" s="39"/>
      <c r="B6" s="39"/>
      <c r="C6" s="39"/>
      <c r="D6" s="41"/>
      <c r="E6" s="39"/>
      <c r="F6" s="39" t="s">
        <v>8</v>
      </c>
      <c r="G6" s="40"/>
      <c r="H6" s="39" t="s">
        <v>9</v>
      </c>
      <c r="I6" s="39"/>
      <c r="J6" s="39" t="s">
        <v>10</v>
      </c>
      <c r="K6" s="39"/>
      <c r="L6" s="39" t="s">
        <v>11</v>
      </c>
      <c r="M6" s="39"/>
      <c r="N6" s="39" t="s">
        <v>12</v>
      </c>
      <c r="O6" s="39"/>
      <c r="P6" s="39" t="s">
        <v>8</v>
      </c>
      <c r="Q6" s="39"/>
      <c r="R6" s="39" t="s">
        <v>9</v>
      </c>
      <c r="S6" s="39"/>
      <c r="T6" s="39" t="s">
        <v>10</v>
      </c>
      <c r="U6" s="39"/>
      <c r="V6" s="39" t="s">
        <v>11</v>
      </c>
      <c r="W6" s="39"/>
      <c r="X6" s="39"/>
      <c r="Y6" s="39"/>
      <c r="Z6" s="39"/>
      <c r="AA6" s="39"/>
      <c r="AB6" s="21"/>
      <c r="AC6" s="22"/>
      <c r="AD6" s="22"/>
      <c r="AE6" s="39"/>
      <c r="AF6" s="39"/>
      <c r="AG6" s="39"/>
      <c r="AH6" s="39"/>
      <c r="AI6" s="39"/>
      <c r="AJ6" s="21"/>
      <c r="AK6" s="22"/>
      <c r="AL6" s="22"/>
      <c r="AM6" s="22"/>
      <c r="AN6" s="21"/>
    </row>
    <row r="7" spans="1:40" ht="15">
      <c r="A7" s="39"/>
      <c r="B7" s="39"/>
      <c r="C7" s="39"/>
      <c r="D7" s="41"/>
      <c r="E7" s="39"/>
      <c r="F7" s="8" t="s">
        <v>34</v>
      </c>
      <c r="G7" s="8" t="s">
        <v>35</v>
      </c>
      <c r="H7" s="8" t="s">
        <v>34</v>
      </c>
      <c r="I7" s="8" t="s">
        <v>35</v>
      </c>
      <c r="J7" s="8" t="s">
        <v>34</v>
      </c>
      <c r="K7" s="8" t="s">
        <v>35</v>
      </c>
      <c r="L7" s="8" t="s">
        <v>34</v>
      </c>
      <c r="M7" s="8" t="s">
        <v>35</v>
      </c>
      <c r="N7" s="8" t="s">
        <v>34</v>
      </c>
      <c r="O7" s="8" t="s">
        <v>35</v>
      </c>
      <c r="P7" s="8" t="s">
        <v>34</v>
      </c>
      <c r="Q7" s="8" t="s">
        <v>35</v>
      </c>
      <c r="R7" s="8" t="s">
        <v>34</v>
      </c>
      <c r="S7" s="8" t="s">
        <v>35</v>
      </c>
      <c r="T7" s="8" t="s">
        <v>34</v>
      </c>
      <c r="U7" s="8" t="s">
        <v>35</v>
      </c>
      <c r="V7" s="8" t="s">
        <v>34</v>
      </c>
      <c r="W7" s="8" t="s">
        <v>35</v>
      </c>
      <c r="X7" s="8" t="s">
        <v>35</v>
      </c>
      <c r="Y7" s="8" t="s">
        <v>36</v>
      </c>
      <c r="Z7" s="8" t="s">
        <v>34</v>
      </c>
      <c r="AA7" s="8" t="s">
        <v>37</v>
      </c>
      <c r="AB7" s="27" t="s">
        <v>39</v>
      </c>
      <c r="AC7" s="23" t="s">
        <v>35</v>
      </c>
      <c r="AD7" s="23" t="s">
        <v>34</v>
      </c>
      <c r="AE7" s="8" t="s">
        <v>35</v>
      </c>
      <c r="AF7" s="8" t="s">
        <v>36</v>
      </c>
      <c r="AG7" s="8" t="s">
        <v>34</v>
      </c>
      <c r="AH7" s="8" t="s">
        <v>37</v>
      </c>
      <c r="AI7" s="39"/>
      <c r="AJ7" s="27" t="s">
        <v>39</v>
      </c>
      <c r="AK7" s="23" t="s">
        <v>35</v>
      </c>
      <c r="AL7" s="23" t="s">
        <v>34</v>
      </c>
      <c r="AM7" s="22"/>
      <c r="AN7" s="21"/>
    </row>
    <row r="8" spans="1:39" ht="15">
      <c r="A8" s="8">
        <v>1</v>
      </c>
      <c r="B8" s="11" t="s">
        <v>67</v>
      </c>
      <c r="C8" s="4" t="s">
        <v>45</v>
      </c>
      <c r="D8" s="4" t="s">
        <v>44</v>
      </c>
      <c r="E8" s="4" t="s">
        <v>0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13">
        <v>2</v>
      </c>
      <c r="M8" s="4">
        <v>2</v>
      </c>
      <c r="N8" s="4">
        <v>1</v>
      </c>
      <c r="O8" s="4"/>
      <c r="P8" s="4">
        <v>1</v>
      </c>
      <c r="Q8" s="4">
        <v>1</v>
      </c>
      <c r="R8" s="4">
        <v>2</v>
      </c>
      <c r="S8" s="6">
        <v>2</v>
      </c>
      <c r="T8" s="4">
        <v>1</v>
      </c>
      <c r="U8" s="6">
        <v>1</v>
      </c>
      <c r="V8" s="4">
        <v>1</v>
      </c>
      <c r="W8" s="6"/>
      <c r="X8" s="3">
        <f aca="true" t="shared" si="0" ref="X8:X13">IF(ISNUMBER(I8),1,0)+IF(ISNUMBER(K8),1,0)+IF(ISNUMBER(M8),1,0)+IF(ISNUMBER(O8),1,0)+IF(ISNUMBER(G8),1,0)</f>
        <v>4</v>
      </c>
      <c r="Y8" s="4">
        <f aca="true" t="shared" si="1" ref="Y8:Y13">IF(ISNUMBER(I8),I8,0)+IF(ISNUMBER(K8),K8,0)+IF(ISNUMBER(M8),M8,0)+IF(ISNUMBER(O8),O8,0)+IF(ISNUMBER(G8),G8,0)</f>
        <v>5</v>
      </c>
      <c r="Z8" s="4">
        <f aca="true" t="shared" si="2" ref="Z8:Z13">IF(ISNUMBER(H8),1,0)+IF(ISNUMBER(J8),1,0)+IF(ISNUMBER(L8),1,0)+IF(ISNUMBER(N8),1,0)+IF(ISNUMBER(F8),1,0)</f>
        <v>5</v>
      </c>
      <c r="AA8" s="5">
        <f aca="true" t="shared" si="3" ref="AA8:AA13">IF(ISNUMBER(H8),H8,0)+IF(ISNUMBER(J8),J8,0)+IF(ISNUMBER(L8),L8,0)+IF(ISNUMBER(N8),N8,0)+IF(ISNUMBER(F8),F8,0)</f>
        <v>6</v>
      </c>
      <c r="AB8" s="24">
        <f aca="true" t="shared" si="4" ref="AB8:AB13">AC8*100+AD8</f>
        <v>39994</v>
      </c>
      <c r="AC8" s="24">
        <f aca="true" t="shared" si="5" ref="AC8:AC13">X8*100-Y8</f>
        <v>395</v>
      </c>
      <c r="AD8" s="24">
        <f aca="true" t="shared" si="6" ref="AD8:AD13">Z8*100-AA8</f>
        <v>494</v>
      </c>
      <c r="AE8" s="3">
        <f>IF(ISNUMBER(Q8),1,0)+IF(ISNUMBER(S8),1,0)+IF(ISNUMBER(U8),1,0)+IF(ISNUMBER(W8),1,0)</f>
        <v>3</v>
      </c>
      <c r="AF8" s="4">
        <f>IF(ISNUMBER(Q8),Q8,0)+IF(ISNUMBER(S8),S8,0)+IF(ISNUMBER(U8),U8,0)+IF(ISNUMBER(W8),W8,0)</f>
        <v>4</v>
      </c>
      <c r="AG8" s="4">
        <f>IF(ISNUMBER(P8),1,0)+IF(ISNUMBER(R8),1,0)+IF(ISNUMBER(T8),1,0)+IF(ISNUMBER(V8),1,0)</f>
        <v>4</v>
      </c>
      <c r="AH8" s="5">
        <f>IF(ISNUMBER(P8),P8,0)+IF(ISNUMBER(R8),R8,0)+IF(ISNUMBER(T8),T8,0)+IF(ISNUMBER(V8),V8,0)</f>
        <v>5</v>
      </c>
      <c r="AI8" s="14">
        <v>1</v>
      </c>
      <c r="AJ8" s="24">
        <f aca="true" t="shared" si="7" ref="AJ8:AJ13">AK8*100+AL8</f>
        <v>29995</v>
      </c>
      <c r="AK8" s="24">
        <f aca="true" t="shared" si="8" ref="AK8:AK13">AE8*100-AF8</f>
        <v>296</v>
      </c>
      <c r="AL8" s="24">
        <f aca="true" t="shared" si="9" ref="AL8:AL13">AG8*100-AH8</f>
        <v>395</v>
      </c>
      <c r="AM8" s="21"/>
    </row>
    <row r="9" spans="1:39" ht="15">
      <c r="A9" s="8">
        <v>2</v>
      </c>
      <c r="B9" s="8" t="s">
        <v>23</v>
      </c>
      <c r="C9" s="8" t="s">
        <v>4</v>
      </c>
      <c r="D9" s="4" t="s">
        <v>43</v>
      </c>
      <c r="E9" s="4" t="s">
        <v>42</v>
      </c>
      <c r="F9" s="4"/>
      <c r="G9" s="4"/>
      <c r="H9" s="4">
        <v>2</v>
      </c>
      <c r="I9" s="4">
        <v>2</v>
      </c>
      <c r="J9" s="4">
        <v>1</v>
      </c>
      <c r="K9" s="4">
        <v>1</v>
      </c>
      <c r="L9" s="13"/>
      <c r="M9" s="4"/>
      <c r="N9" s="4">
        <v>5</v>
      </c>
      <c r="O9" s="4"/>
      <c r="P9" s="4">
        <v>1</v>
      </c>
      <c r="Q9" s="4">
        <v>1</v>
      </c>
      <c r="R9" s="4">
        <v>4</v>
      </c>
      <c r="S9" s="6">
        <v>4</v>
      </c>
      <c r="T9" s="4">
        <v>2</v>
      </c>
      <c r="U9" s="4">
        <v>3</v>
      </c>
      <c r="V9" s="4">
        <v>1</v>
      </c>
      <c r="W9" s="4"/>
      <c r="X9" s="3">
        <f t="shared" si="0"/>
        <v>2</v>
      </c>
      <c r="Y9" s="4">
        <f t="shared" si="1"/>
        <v>3</v>
      </c>
      <c r="Z9" s="4">
        <f t="shared" si="2"/>
        <v>3</v>
      </c>
      <c r="AA9" s="5">
        <f t="shared" si="3"/>
        <v>8</v>
      </c>
      <c r="AB9" s="24">
        <f t="shared" si="4"/>
        <v>19992</v>
      </c>
      <c r="AC9" s="24">
        <f t="shared" si="5"/>
        <v>197</v>
      </c>
      <c r="AD9" s="24">
        <f t="shared" si="6"/>
        <v>292</v>
      </c>
      <c r="AE9" s="3">
        <f>IF(ISNUMBER(Q9),1,0)+IF(ISNUMBER(S9),1,0)+IF(ISNUMBER(U9),1,0)+IF(ISNUMBER(W9),1,0)</f>
        <v>3</v>
      </c>
      <c r="AF9" s="4">
        <f>IF(ISNUMBER(Q9),Q9,0)+IF(ISNUMBER(S9),S9,0)+IF(ISNUMBER(U9),U9,0)+IF(ISNUMBER(W9),W9,0)</f>
        <v>8</v>
      </c>
      <c r="AG9" s="4">
        <f>IF(ISNUMBER(P9),1,0)+IF(ISNUMBER(R9),1,0)+IF(ISNUMBER(T9),1,0)+IF(ISNUMBER(V9),1,0)</f>
        <v>4</v>
      </c>
      <c r="AH9" s="5">
        <f>IF(ISNUMBER(P9),P9,0)+IF(ISNUMBER(R9),R9,0)+IF(ISNUMBER(T9),T9,0)+IF(ISNUMBER(V9),V9,0)</f>
        <v>8</v>
      </c>
      <c r="AI9" s="14">
        <v>2</v>
      </c>
      <c r="AJ9" s="24">
        <f t="shared" si="7"/>
        <v>29592</v>
      </c>
      <c r="AK9" s="24">
        <f t="shared" si="8"/>
        <v>292</v>
      </c>
      <c r="AL9" s="24">
        <f t="shared" si="9"/>
        <v>392</v>
      </c>
      <c r="AM9" s="21"/>
    </row>
    <row r="10" spans="1:39" ht="15">
      <c r="A10" s="8">
        <v>3</v>
      </c>
      <c r="B10" s="8" t="s">
        <v>5</v>
      </c>
      <c r="C10" s="8" t="s">
        <v>46</v>
      </c>
      <c r="D10" s="8" t="s">
        <v>44</v>
      </c>
      <c r="E10" s="4" t="s">
        <v>0</v>
      </c>
      <c r="F10" s="4"/>
      <c r="G10" s="4"/>
      <c r="H10" s="4">
        <v>4</v>
      </c>
      <c r="I10" s="4">
        <v>4</v>
      </c>
      <c r="J10" s="4">
        <v>1</v>
      </c>
      <c r="K10" s="4">
        <v>1</v>
      </c>
      <c r="L10" s="4"/>
      <c r="M10" s="4"/>
      <c r="N10" s="4"/>
      <c r="O10" s="4"/>
      <c r="P10" s="4">
        <v>1</v>
      </c>
      <c r="Q10" s="4">
        <v>1</v>
      </c>
      <c r="R10" s="4"/>
      <c r="S10" s="6"/>
      <c r="T10" s="4">
        <v>3</v>
      </c>
      <c r="U10" s="4"/>
      <c r="V10" s="4">
        <v>1</v>
      </c>
      <c r="W10" s="4"/>
      <c r="X10" s="3">
        <f t="shared" si="0"/>
        <v>2</v>
      </c>
      <c r="Y10" s="4">
        <f t="shared" si="1"/>
        <v>5</v>
      </c>
      <c r="Z10" s="4">
        <f t="shared" si="2"/>
        <v>2</v>
      </c>
      <c r="AA10" s="5">
        <f t="shared" si="3"/>
        <v>5</v>
      </c>
      <c r="AB10" s="24">
        <f t="shared" si="4"/>
        <v>19695</v>
      </c>
      <c r="AC10" s="24">
        <f t="shared" si="5"/>
        <v>195</v>
      </c>
      <c r="AD10" s="24">
        <f t="shared" si="6"/>
        <v>195</v>
      </c>
      <c r="AE10" s="3">
        <f>IF(ISNUMBER(Q10),1,0)+IF(ISNUMBER(S10),1,0)+IF(ISNUMBER(U10),1,0)+IF(ISNUMBER(W10),1,0)</f>
        <v>1</v>
      </c>
      <c r="AF10" s="4">
        <f>IF(ISNUMBER(Q10),Q10,0)+IF(ISNUMBER(S10),S10,0)+IF(ISNUMBER(U10),U10,0)+IF(ISNUMBER(W10),W10,0)</f>
        <v>1</v>
      </c>
      <c r="AG10" s="4">
        <f>IF(ISNUMBER(P10),1,0)+IF(ISNUMBER(R10),1,0)+IF(ISNUMBER(T10),1,0)+IF(ISNUMBER(V10),1,0)</f>
        <v>3</v>
      </c>
      <c r="AH10" s="5">
        <f>IF(ISNUMBER(P10),P10,0)+IF(ISNUMBER(R10),R10,0)+IF(ISNUMBER(T10),T10,0)+IF(ISNUMBER(V10),V10,0)</f>
        <v>5</v>
      </c>
      <c r="AI10" s="12">
        <v>3</v>
      </c>
      <c r="AJ10" s="24">
        <f t="shared" si="7"/>
        <v>10195</v>
      </c>
      <c r="AK10" s="24">
        <f t="shared" si="8"/>
        <v>99</v>
      </c>
      <c r="AL10" s="24">
        <f t="shared" si="9"/>
        <v>295</v>
      </c>
      <c r="AM10" s="21"/>
    </row>
    <row r="11" spans="1:39" ht="15">
      <c r="A11" s="8">
        <v>4</v>
      </c>
      <c r="B11" s="8" t="s">
        <v>26</v>
      </c>
      <c r="C11" s="8" t="s">
        <v>46</v>
      </c>
      <c r="D11" s="8" t="s">
        <v>47</v>
      </c>
      <c r="E11" s="4" t="s">
        <v>0</v>
      </c>
      <c r="F11" s="4"/>
      <c r="G11" s="4"/>
      <c r="H11" s="4"/>
      <c r="I11" s="4"/>
      <c r="J11" s="4">
        <v>1</v>
      </c>
      <c r="K11" s="4">
        <v>1</v>
      </c>
      <c r="L11" s="13"/>
      <c r="M11" s="4"/>
      <c r="N11" s="4">
        <v>2</v>
      </c>
      <c r="O11" s="4"/>
      <c r="P11" s="4">
        <v>1</v>
      </c>
      <c r="Q11" s="4">
        <v>2</v>
      </c>
      <c r="R11" s="4"/>
      <c r="S11" s="6"/>
      <c r="T11" s="4"/>
      <c r="U11" s="4"/>
      <c r="V11" s="4"/>
      <c r="W11" s="4"/>
      <c r="X11" s="3">
        <f t="shared" si="0"/>
        <v>1</v>
      </c>
      <c r="Y11" s="4">
        <f t="shared" si="1"/>
        <v>1</v>
      </c>
      <c r="Z11" s="4">
        <f t="shared" si="2"/>
        <v>2</v>
      </c>
      <c r="AA11" s="5">
        <f t="shared" si="3"/>
        <v>3</v>
      </c>
      <c r="AB11" s="24">
        <f t="shared" si="4"/>
        <v>10097</v>
      </c>
      <c r="AC11" s="24">
        <f t="shared" si="5"/>
        <v>99</v>
      </c>
      <c r="AD11" s="24">
        <f t="shared" si="6"/>
        <v>197</v>
      </c>
      <c r="AE11" s="3">
        <f>IF(ISNUMBER(Q11),1,0)+IF(ISNUMBER(S11),1,0)+IF(ISNUMBER(U11),1,0)+IF(ISNUMBER(W11),1,0)</f>
        <v>1</v>
      </c>
      <c r="AF11" s="4">
        <f>IF(ISNUMBER(Q11),Q11,0)+IF(ISNUMBER(S11),S11,0)+IF(ISNUMBER(U11),U11,0)+IF(ISNUMBER(W11),W11,0)</f>
        <v>2</v>
      </c>
      <c r="AG11" s="4">
        <f>IF(ISNUMBER(P11),1,0)+IF(ISNUMBER(R11),1,0)+IF(ISNUMBER(T11),1,0)+IF(ISNUMBER(V11),1,0)</f>
        <v>1</v>
      </c>
      <c r="AH11" s="5">
        <f>IF(ISNUMBER(P11),P11,0)+IF(ISNUMBER(R11),R11,0)+IF(ISNUMBER(T11),T11,0)+IF(ISNUMBER(V11),V11,0)</f>
        <v>1</v>
      </c>
      <c r="AI11" s="14">
        <v>4</v>
      </c>
      <c r="AJ11" s="24">
        <f t="shared" si="7"/>
        <v>9899</v>
      </c>
      <c r="AK11" s="24">
        <f t="shared" si="8"/>
        <v>98</v>
      </c>
      <c r="AL11" s="24">
        <f t="shared" si="9"/>
        <v>99</v>
      </c>
      <c r="AM11" s="21"/>
    </row>
    <row r="12" spans="1:39" ht="15">
      <c r="A12" s="8">
        <v>5</v>
      </c>
      <c r="B12" s="8" t="s">
        <v>24</v>
      </c>
      <c r="C12" s="8" t="s">
        <v>46</v>
      </c>
      <c r="D12" s="8" t="s">
        <v>41</v>
      </c>
      <c r="E12" s="4" t="s">
        <v>0</v>
      </c>
      <c r="F12" s="4"/>
      <c r="G12" s="4"/>
      <c r="H12" s="4"/>
      <c r="I12" s="4"/>
      <c r="J12" s="4">
        <v>1</v>
      </c>
      <c r="K12" s="4">
        <v>1</v>
      </c>
      <c r="L12" s="13"/>
      <c r="M12" s="4"/>
      <c r="N12" s="4"/>
      <c r="O12" s="4"/>
      <c r="P12" s="4">
        <v>2</v>
      </c>
      <c r="Q12" s="4"/>
      <c r="R12" s="4"/>
      <c r="S12" s="6"/>
      <c r="T12" s="4"/>
      <c r="U12" s="4"/>
      <c r="V12" s="4"/>
      <c r="W12" s="4"/>
      <c r="X12" s="3">
        <f t="shared" si="0"/>
        <v>1</v>
      </c>
      <c r="Y12" s="4">
        <f t="shared" si="1"/>
        <v>1</v>
      </c>
      <c r="Z12" s="4">
        <f t="shared" si="2"/>
        <v>1</v>
      </c>
      <c r="AA12" s="5">
        <f t="shared" si="3"/>
        <v>1</v>
      </c>
      <c r="AB12" s="24">
        <f t="shared" si="4"/>
        <v>9999</v>
      </c>
      <c r="AC12" s="24">
        <f t="shared" si="5"/>
        <v>99</v>
      </c>
      <c r="AD12" s="24">
        <f t="shared" si="6"/>
        <v>99</v>
      </c>
      <c r="AE12" s="3">
        <f>IF(ISNUMBER(Q12),1,0)+IF(ISNUMBER(S12),1,0)+IF(ISNUMBER(U12),1,0)+IF(ISNUMBER(W12),1,0)</f>
        <v>0</v>
      </c>
      <c r="AF12" s="4">
        <f>IF(ISNUMBER(Q12),Q12,0)+IF(ISNUMBER(S12),S12,0)+IF(ISNUMBER(U12),U12,0)+IF(ISNUMBER(W12),W12,0)</f>
        <v>0</v>
      </c>
      <c r="AG12" s="4">
        <f>IF(ISNUMBER(P12),1,0)+IF(ISNUMBER(R12),1,0)+IF(ISNUMBER(T12),1,0)+IF(ISNUMBER(V12),1,0)</f>
        <v>1</v>
      </c>
      <c r="AH12" s="5">
        <f>IF(ISNUMBER(P12),P12,0)+IF(ISNUMBER(R12),R12,0)+IF(ISNUMBER(T12),T12,0)+IF(ISNUMBER(V12),V12,0)</f>
        <v>2</v>
      </c>
      <c r="AI12" s="14">
        <v>5</v>
      </c>
      <c r="AJ12" s="24">
        <f t="shared" si="7"/>
        <v>98</v>
      </c>
      <c r="AK12" s="24">
        <f t="shared" si="8"/>
        <v>0</v>
      </c>
      <c r="AL12" s="24">
        <f t="shared" si="9"/>
        <v>98</v>
      </c>
      <c r="AM12" s="21"/>
    </row>
    <row r="13" spans="1:39" ht="15">
      <c r="A13" s="8">
        <v>6</v>
      </c>
      <c r="B13" s="8" t="s">
        <v>40</v>
      </c>
      <c r="C13" s="8" t="s">
        <v>4</v>
      </c>
      <c r="D13" s="8" t="s">
        <v>41</v>
      </c>
      <c r="E13" s="4" t="s">
        <v>0</v>
      </c>
      <c r="F13" s="4"/>
      <c r="G13" s="4"/>
      <c r="H13" s="4"/>
      <c r="I13" s="4"/>
      <c r="J13" s="4">
        <v>1</v>
      </c>
      <c r="K13" s="4"/>
      <c r="L13" s="13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3">
        <f t="shared" si="0"/>
        <v>0</v>
      </c>
      <c r="Y13" s="4">
        <f t="shared" si="1"/>
        <v>0</v>
      </c>
      <c r="Z13" s="4">
        <f t="shared" si="2"/>
        <v>1</v>
      </c>
      <c r="AA13" s="5">
        <f t="shared" si="3"/>
        <v>1</v>
      </c>
      <c r="AB13" s="24">
        <f t="shared" si="4"/>
        <v>99</v>
      </c>
      <c r="AC13" s="24">
        <f t="shared" si="5"/>
        <v>0</v>
      </c>
      <c r="AD13" s="24">
        <f t="shared" si="6"/>
        <v>99</v>
      </c>
      <c r="AE13" s="3"/>
      <c r="AF13" s="4"/>
      <c r="AG13" s="4"/>
      <c r="AH13" s="5"/>
      <c r="AI13" s="14">
        <v>6</v>
      </c>
      <c r="AJ13" s="24">
        <f t="shared" si="7"/>
        <v>0</v>
      </c>
      <c r="AK13" s="24">
        <f t="shared" si="8"/>
        <v>0</v>
      </c>
      <c r="AL13" s="24">
        <f t="shared" si="9"/>
        <v>0</v>
      </c>
      <c r="AM13" s="21"/>
    </row>
    <row r="14" spans="1:38" ht="15">
      <c r="A14" s="16"/>
      <c r="B14" s="17"/>
      <c r="C14" s="16"/>
      <c r="D14" s="16"/>
      <c r="E14" s="18"/>
      <c r="F14" s="18"/>
      <c r="G14" s="18"/>
      <c r="H14" s="18"/>
      <c r="I14" s="18"/>
      <c r="J14" s="18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7"/>
      <c r="AC14" s="7"/>
      <c r="AD14" s="7"/>
      <c r="AE14" s="18"/>
      <c r="AF14" s="18"/>
      <c r="AG14" s="18"/>
      <c r="AH14" s="18"/>
      <c r="AI14" s="20"/>
      <c r="AJ14" s="7"/>
      <c r="AK14" s="7"/>
      <c r="AL14" s="7"/>
    </row>
    <row r="15" spans="2:4" ht="15">
      <c r="B15" t="s">
        <v>21</v>
      </c>
      <c r="D15" t="s">
        <v>20</v>
      </c>
    </row>
    <row r="17" spans="2:4" ht="15">
      <c r="B17" t="s">
        <v>22</v>
      </c>
      <c r="D17" t="s">
        <v>38</v>
      </c>
    </row>
  </sheetData>
  <sheetProtection/>
  <mergeCells count="19">
    <mergeCell ref="AI5:AI7"/>
    <mergeCell ref="A5:A7"/>
    <mergeCell ref="B5:B7"/>
    <mergeCell ref="C5:C7"/>
    <mergeCell ref="D5:D7"/>
    <mergeCell ref="E5:E7"/>
    <mergeCell ref="J6:K6"/>
    <mergeCell ref="L6:M6"/>
    <mergeCell ref="R6:S6"/>
    <mergeCell ref="N6:O6"/>
    <mergeCell ref="F5:O5"/>
    <mergeCell ref="P5:W5"/>
    <mergeCell ref="X5:AA6"/>
    <mergeCell ref="AE5:AH6"/>
    <mergeCell ref="P6:Q6"/>
    <mergeCell ref="T6:U6"/>
    <mergeCell ref="V6:W6"/>
    <mergeCell ref="H6:I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="85" zoomScaleNormal="85" zoomScalePageLayoutView="0" workbookViewId="0" topLeftCell="A1">
      <selection activeCell="AO17" sqref="AO17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15.7109375" style="0" customWidth="1"/>
    <col min="4" max="4" width="9.140625" style="0" customWidth="1"/>
    <col min="5" max="5" width="9.140625" style="1" customWidth="1"/>
    <col min="6" max="23" width="4.28125" style="0" hidden="1" customWidth="1"/>
    <col min="24" max="27" width="5.00390625" style="0" customWidth="1"/>
    <col min="28" max="28" width="6.57421875" style="0" hidden="1" customWidth="1"/>
    <col min="29" max="30" width="4.00390625" style="0" hidden="1" customWidth="1"/>
    <col min="31" max="34" width="5.140625" style="0" customWidth="1"/>
    <col min="35" max="35" width="6.7109375" style="0" bestFit="1" customWidth="1"/>
    <col min="36" max="36" width="6.57421875" style="0" hidden="1" customWidth="1"/>
    <col min="37" max="38" width="4.00390625" style="0" hidden="1" customWidth="1"/>
    <col min="39" max="39" width="0" style="0" hidden="1" customWidth="1"/>
  </cols>
  <sheetData>
    <row r="1" spans="1:5" ht="26.25">
      <c r="A1" s="15" t="s">
        <v>27</v>
      </c>
      <c r="E1"/>
    </row>
    <row r="2" spans="1:5" ht="15">
      <c r="A2" t="s">
        <v>28</v>
      </c>
      <c r="E2"/>
    </row>
    <row r="3" spans="1:5" ht="15">
      <c r="A3" t="s">
        <v>18</v>
      </c>
      <c r="E3"/>
    </row>
    <row r="4" ht="15">
      <c r="E4"/>
    </row>
    <row r="5" spans="1:35" ht="15">
      <c r="A5" s="39" t="s">
        <v>29</v>
      </c>
      <c r="B5" s="39" t="s">
        <v>7</v>
      </c>
      <c r="C5" s="39" t="s">
        <v>1</v>
      </c>
      <c r="D5" s="41" t="s">
        <v>2</v>
      </c>
      <c r="E5" s="39" t="s">
        <v>3</v>
      </c>
      <c r="F5" s="39" t="s">
        <v>30</v>
      </c>
      <c r="G5" s="39"/>
      <c r="H5" s="39"/>
      <c r="I5" s="39"/>
      <c r="J5" s="39"/>
      <c r="K5" s="39"/>
      <c r="L5" s="39"/>
      <c r="M5" s="39"/>
      <c r="N5" s="39"/>
      <c r="O5" s="39"/>
      <c r="P5" s="39" t="s">
        <v>31</v>
      </c>
      <c r="Q5" s="39"/>
      <c r="R5" s="39"/>
      <c r="S5" s="39"/>
      <c r="T5" s="39"/>
      <c r="U5" s="39"/>
      <c r="V5" s="39"/>
      <c r="W5" s="39"/>
      <c r="X5" s="39" t="s">
        <v>32</v>
      </c>
      <c r="Y5" s="39"/>
      <c r="Z5" s="39"/>
      <c r="AA5" s="39"/>
      <c r="AE5" s="39" t="s">
        <v>33</v>
      </c>
      <c r="AF5" s="39"/>
      <c r="AG5" s="39"/>
      <c r="AH5" s="39"/>
      <c r="AI5" s="39" t="s">
        <v>14</v>
      </c>
    </row>
    <row r="6" spans="1:40" ht="15" customHeight="1">
      <c r="A6" s="39"/>
      <c r="B6" s="39"/>
      <c r="C6" s="39"/>
      <c r="D6" s="41"/>
      <c r="E6" s="39"/>
      <c r="F6" s="39" t="s">
        <v>8</v>
      </c>
      <c r="G6" s="40"/>
      <c r="H6" s="39" t="s">
        <v>9</v>
      </c>
      <c r="I6" s="39"/>
      <c r="J6" s="39" t="s">
        <v>10</v>
      </c>
      <c r="K6" s="39"/>
      <c r="L6" s="39" t="s">
        <v>11</v>
      </c>
      <c r="M6" s="39"/>
      <c r="N6" s="39" t="s">
        <v>12</v>
      </c>
      <c r="O6" s="39"/>
      <c r="P6" s="39" t="s">
        <v>8</v>
      </c>
      <c r="Q6" s="39"/>
      <c r="R6" s="39" t="s">
        <v>9</v>
      </c>
      <c r="S6" s="39"/>
      <c r="T6" s="39" t="s">
        <v>10</v>
      </c>
      <c r="U6" s="39"/>
      <c r="V6" s="39" t="s">
        <v>11</v>
      </c>
      <c r="W6" s="39"/>
      <c r="X6" s="39"/>
      <c r="Y6" s="39"/>
      <c r="Z6" s="39"/>
      <c r="AA6" s="39"/>
      <c r="AB6" s="21"/>
      <c r="AC6" s="22"/>
      <c r="AD6" s="22"/>
      <c r="AE6" s="39"/>
      <c r="AF6" s="39"/>
      <c r="AG6" s="39"/>
      <c r="AH6" s="39"/>
      <c r="AI6" s="39"/>
      <c r="AJ6" s="21"/>
      <c r="AK6" s="22"/>
      <c r="AL6" s="22"/>
      <c r="AM6" s="22"/>
      <c r="AN6" s="21"/>
    </row>
    <row r="7" spans="1:40" ht="15">
      <c r="A7" s="39"/>
      <c r="B7" s="39"/>
      <c r="C7" s="39"/>
      <c r="D7" s="41"/>
      <c r="E7" s="39"/>
      <c r="F7" s="8" t="s">
        <v>34</v>
      </c>
      <c r="G7" s="8" t="s">
        <v>35</v>
      </c>
      <c r="H7" s="8" t="s">
        <v>34</v>
      </c>
      <c r="I7" s="8" t="s">
        <v>35</v>
      </c>
      <c r="J7" s="8" t="s">
        <v>34</v>
      </c>
      <c r="K7" s="8" t="s">
        <v>35</v>
      </c>
      <c r="L7" s="8" t="s">
        <v>34</v>
      </c>
      <c r="M7" s="8" t="s">
        <v>35</v>
      </c>
      <c r="N7" s="8" t="s">
        <v>34</v>
      </c>
      <c r="O7" s="8" t="s">
        <v>35</v>
      </c>
      <c r="P7" s="8" t="s">
        <v>34</v>
      </c>
      <c r="Q7" s="8" t="s">
        <v>35</v>
      </c>
      <c r="R7" s="8" t="s">
        <v>34</v>
      </c>
      <c r="S7" s="8" t="s">
        <v>35</v>
      </c>
      <c r="T7" s="8" t="s">
        <v>34</v>
      </c>
      <c r="U7" s="8" t="s">
        <v>35</v>
      </c>
      <c r="V7" s="8" t="s">
        <v>34</v>
      </c>
      <c r="W7" s="8" t="s">
        <v>35</v>
      </c>
      <c r="X7" s="8" t="s">
        <v>35</v>
      </c>
      <c r="Y7" s="8" t="s">
        <v>36</v>
      </c>
      <c r="Z7" s="8" t="s">
        <v>34</v>
      </c>
      <c r="AA7" s="8" t="s">
        <v>37</v>
      </c>
      <c r="AB7" s="27" t="s">
        <v>39</v>
      </c>
      <c r="AC7" s="23" t="s">
        <v>35</v>
      </c>
      <c r="AD7" s="23" t="s">
        <v>34</v>
      </c>
      <c r="AE7" s="8" t="s">
        <v>35</v>
      </c>
      <c r="AF7" s="8" t="s">
        <v>36</v>
      </c>
      <c r="AG7" s="8" t="s">
        <v>34</v>
      </c>
      <c r="AH7" s="8" t="s">
        <v>37</v>
      </c>
      <c r="AI7" s="39"/>
      <c r="AJ7" s="27" t="s">
        <v>39</v>
      </c>
      <c r="AK7" s="23" t="s">
        <v>35</v>
      </c>
      <c r="AL7" s="23" t="s">
        <v>34</v>
      </c>
      <c r="AM7" s="22"/>
      <c r="AN7" s="21"/>
    </row>
    <row r="8" spans="1:39" ht="15">
      <c r="A8" s="8">
        <v>1</v>
      </c>
      <c r="B8" s="8" t="s">
        <v>53</v>
      </c>
      <c r="C8" s="4" t="s">
        <v>50</v>
      </c>
      <c r="D8" s="4" t="s">
        <v>48</v>
      </c>
      <c r="E8" s="4" t="s">
        <v>52</v>
      </c>
      <c r="F8" s="4">
        <v>1</v>
      </c>
      <c r="G8" s="4">
        <v>7</v>
      </c>
      <c r="H8" s="4"/>
      <c r="I8" s="4"/>
      <c r="J8" s="4">
        <v>1</v>
      </c>
      <c r="K8" s="4">
        <v>1</v>
      </c>
      <c r="L8" s="13">
        <v>5</v>
      </c>
      <c r="M8" s="4"/>
      <c r="N8" s="4">
        <v>4</v>
      </c>
      <c r="O8" s="4"/>
      <c r="P8" s="4">
        <v>1</v>
      </c>
      <c r="Q8" s="4">
        <v>5</v>
      </c>
      <c r="R8" s="4">
        <v>3</v>
      </c>
      <c r="S8" s="6"/>
      <c r="T8" s="4"/>
      <c r="U8" s="4"/>
      <c r="V8" s="4">
        <v>4</v>
      </c>
      <c r="W8" s="4">
        <v>4</v>
      </c>
      <c r="X8" s="3">
        <f aca="true" t="shared" si="0" ref="X8:X17">IF(ISNUMBER(I8),1,0)+IF(ISNUMBER(K8),1,0)+IF(ISNUMBER(M8),1,0)+IF(ISNUMBER(O8),1,0)+IF(ISNUMBER(G8),1,0)</f>
        <v>2</v>
      </c>
      <c r="Y8" s="4">
        <f aca="true" t="shared" si="1" ref="Y8:Y17">IF(ISNUMBER(I8),I8,0)+IF(ISNUMBER(K8),K8,0)+IF(ISNUMBER(M8),M8,0)+IF(ISNUMBER(O8),O8,0)+IF(ISNUMBER(G8),G8,0)</f>
        <v>8</v>
      </c>
      <c r="Z8" s="4">
        <f aca="true" t="shared" si="2" ref="Z8:Z17">IF(ISNUMBER(H8),1,0)+IF(ISNUMBER(J8),1,0)+IF(ISNUMBER(L8),1,0)+IF(ISNUMBER(N8),1,0)+IF(ISNUMBER(F8),1,0)</f>
        <v>4</v>
      </c>
      <c r="AA8" s="5">
        <f aca="true" t="shared" si="3" ref="AA8:AA17">IF(ISNUMBER(H8),H8,0)+IF(ISNUMBER(J8),J8,0)+IF(ISNUMBER(L8),L8,0)+IF(ISNUMBER(N8),N8,0)+IF(ISNUMBER(F8),F8,0)</f>
        <v>11</v>
      </c>
      <c r="AB8" s="24">
        <f aca="true" t="shared" si="4" ref="AB8:AB17">AC8*100+AD8</f>
        <v>19589</v>
      </c>
      <c r="AC8" s="24">
        <f aca="true" t="shared" si="5" ref="AC8:AC17">X8*100-Y8</f>
        <v>192</v>
      </c>
      <c r="AD8" s="24">
        <f aca="true" t="shared" si="6" ref="AD8:AD17">Z8*100-AA8</f>
        <v>389</v>
      </c>
      <c r="AE8" s="3">
        <f aca="true" t="shared" si="7" ref="AE8:AE15">IF(ISNUMBER(Q8),1,0)+IF(ISNUMBER(S8),1,0)+IF(ISNUMBER(U8),1,0)+IF(ISNUMBER(W8),1,0)</f>
        <v>2</v>
      </c>
      <c r="AF8" s="4">
        <f aca="true" t="shared" si="8" ref="AF8:AF15">IF(ISNUMBER(Q8),Q8,0)+IF(ISNUMBER(S8),S8,0)+IF(ISNUMBER(U8),U8,0)+IF(ISNUMBER(W8),W8,0)</f>
        <v>9</v>
      </c>
      <c r="AG8" s="4">
        <f aca="true" t="shared" si="9" ref="AG8:AG15">IF(ISNUMBER(P8),1,0)+IF(ISNUMBER(R8),1,0)+IF(ISNUMBER(T8),1,0)+IF(ISNUMBER(V8),1,0)</f>
        <v>3</v>
      </c>
      <c r="AH8" s="5">
        <f aca="true" t="shared" si="10" ref="AH8:AH15">IF(ISNUMBER(P8),P8,0)+IF(ISNUMBER(R8),R8,0)+IF(ISNUMBER(T8),T8,0)+IF(ISNUMBER(V8),V8,0)</f>
        <v>8</v>
      </c>
      <c r="AI8" s="14">
        <v>1</v>
      </c>
      <c r="AJ8" s="24">
        <f aca="true" t="shared" si="11" ref="AJ8:AJ17">AK8*100+AL8</f>
        <v>19392</v>
      </c>
      <c r="AK8" s="24">
        <f aca="true" t="shared" si="12" ref="AK8:AK17">AE8*100-AF8</f>
        <v>191</v>
      </c>
      <c r="AL8" s="24">
        <f aca="true" t="shared" si="13" ref="AL8:AL17">AG8*100-AH8</f>
        <v>292</v>
      </c>
      <c r="AM8" s="21"/>
    </row>
    <row r="9" spans="1:40" ht="15">
      <c r="A9" s="8">
        <v>2</v>
      </c>
      <c r="B9" s="8" t="s">
        <v>56</v>
      </c>
      <c r="C9" s="4" t="s">
        <v>25</v>
      </c>
      <c r="D9" s="4" t="s">
        <v>55</v>
      </c>
      <c r="E9" s="4" t="s">
        <v>0</v>
      </c>
      <c r="F9" s="4">
        <v>3</v>
      </c>
      <c r="G9" s="4"/>
      <c r="H9" s="4">
        <v>1</v>
      </c>
      <c r="I9" s="4">
        <v>2</v>
      </c>
      <c r="J9" s="4">
        <v>1</v>
      </c>
      <c r="K9" s="4">
        <v>1</v>
      </c>
      <c r="L9" s="13">
        <v>4</v>
      </c>
      <c r="M9" s="4">
        <v>4</v>
      </c>
      <c r="N9" s="4">
        <v>3</v>
      </c>
      <c r="O9" s="4"/>
      <c r="P9" s="4">
        <v>1</v>
      </c>
      <c r="Q9" s="4">
        <v>1</v>
      </c>
      <c r="R9" s="4"/>
      <c r="S9" s="6"/>
      <c r="T9" s="4">
        <v>1</v>
      </c>
      <c r="U9" s="4"/>
      <c r="V9" s="4">
        <v>3</v>
      </c>
      <c r="W9" s="4"/>
      <c r="X9" s="3">
        <f t="shared" si="0"/>
        <v>3</v>
      </c>
      <c r="Y9" s="4">
        <f t="shared" si="1"/>
        <v>7</v>
      </c>
      <c r="Z9" s="4">
        <f t="shared" si="2"/>
        <v>5</v>
      </c>
      <c r="AA9" s="5">
        <f t="shared" si="3"/>
        <v>12</v>
      </c>
      <c r="AB9" s="24">
        <f t="shared" si="4"/>
        <v>29788</v>
      </c>
      <c r="AC9" s="24">
        <f t="shared" si="5"/>
        <v>293</v>
      </c>
      <c r="AD9" s="24">
        <f t="shared" si="6"/>
        <v>488</v>
      </c>
      <c r="AE9" s="3">
        <f t="shared" si="7"/>
        <v>1</v>
      </c>
      <c r="AF9" s="4">
        <f t="shared" si="8"/>
        <v>1</v>
      </c>
      <c r="AG9" s="4">
        <f t="shared" si="9"/>
        <v>3</v>
      </c>
      <c r="AH9" s="5">
        <f t="shared" si="10"/>
        <v>5</v>
      </c>
      <c r="AI9" s="14">
        <v>2</v>
      </c>
      <c r="AJ9" s="24">
        <f t="shared" si="11"/>
        <v>10195</v>
      </c>
      <c r="AK9" s="24">
        <f t="shared" si="12"/>
        <v>99</v>
      </c>
      <c r="AL9" s="24">
        <f t="shared" si="13"/>
        <v>295</v>
      </c>
      <c r="AM9" s="21"/>
      <c r="AN9" s="21"/>
    </row>
    <row r="10" spans="1:39" ht="15">
      <c r="A10" s="8">
        <v>3</v>
      </c>
      <c r="B10" s="8" t="s">
        <v>58</v>
      </c>
      <c r="C10" s="4" t="s">
        <v>45</v>
      </c>
      <c r="D10" s="4" t="s">
        <v>57</v>
      </c>
      <c r="E10" s="4" t="s">
        <v>0</v>
      </c>
      <c r="F10" s="4">
        <v>1</v>
      </c>
      <c r="G10" s="4"/>
      <c r="H10" s="4">
        <v>1</v>
      </c>
      <c r="I10" s="4">
        <v>1</v>
      </c>
      <c r="J10" s="4">
        <v>1</v>
      </c>
      <c r="K10" s="4">
        <v>1</v>
      </c>
      <c r="L10" s="13">
        <v>5</v>
      </c>
      <c r="M10" s="4">
        <v>5</v>
      </c>
      <c r="N10" s="4"/>
      <c r="O10" s="4"/>
      <c r="P10" s="4">
        <v>1</v>
      </c>
      <c r="Q10" s="4">
        <v>1</v>
      </c>
      <c r="R10" s="4">
        <v>3</v>
      </c>
      <c r="S10" s="6"/>
      <c r="T10" s="4">
        <v>1</v>
      </c>
      <c r="U10" s="4"/>
      <c r="V10" s="4"/>
      <c r="W10" s="4"/>
      <c r="X10" s="3">
        <f t="shared" si="0"/>
        <v>3</v>
      </c>
      <c r="Y10" s="4">
        <f t="shared" si="1"/>
        <v>7</v>
      </c>
      <c r="Z10" s="4">
        <f t="shared" si="2"/>
        <v>4</v>
      </c>
      <c r="AA10" s="5">
        <f t="shared" si="3"/>
        <v>8</v>
      </c>
      <c r="AB10" s="24">
        <f t="shared" si="4"/>
        <v>29692</v>
      </c>
      <c r="AC10" s="24">
        <f t="shared" si="5"/>
        <v>293</v>
      </c>
      <c r="AD10" s="24">
        <f t="shared" si="6"/>
        <v>392</v>
      </c>
      <c r="AE10" s="3">
        <f t="shared" si="7"/>
        <v>1</v>
      </c>
      <c r="AF10" s="4">
        <f t="shared" si="8"/>
        <v>1</v>
      </c>
      <c r="AG10" s="4">
        <f t="shared" si="9"/>
        <v>3</v>
      </c>
      <c r="AH10" s="5">
        <f t="shared" si="10"/>
        <v>5</v>
      </c>
      <c r="AI10" s="14">
        <v>3</v>
      </c>
      <c r="AJ10" s="24">
        <f t="shared" si="11"/>
        <v>10195</v>
      </c>
      <c r="AK10" s="24">
        <f t="shared" si="12"/>
        <v>99</v>
      </c>
      <c r="AL10" s="24">
        <f t="shared" si="13"/>
        <v>295</v>
      </c>
      <c r="AM10" s="21"/>
    </row>
    <row r="11" spans="1:40" ht="15">
      <c r="A11" s="8">
        <v>4</v>
      </c>
      <c r="B11" s="8" t="s">
        <v>63</v>
      </c>
      <c r="C11" s="4" t="s">
        <v>62</v>
      </c>
      <c r="D11" s="4"/>
      <c r="E11" s="4" t="s">
        <v>0</v>
      </c>
      <c r="F11" s="4">
        <v>1</v>
      </c>
      <c r="G11" s="4"/>
      <c r="H11" s="4">
        <v>2</v>
      </c>
      <c r="I11" s="4">
        <v>2</v>
      </c>
      <c r="J11" s="4">
        <v>1</v>
      </c>
      <c r="K11" s="4"/>
      <c r="L11" s="4">
        <v>1</v>
      </c>
      <c r="M11" s="4">
        <v>1</v>
      </c>
      <c r="N11" s="4"/>
      <c r="O11" s="4"/>
      <c r="P11" s="4">
        <v>1</v>
      </c>
      <c r="Q11" s="4">
        <v>1</v>
      </c>
      <c r="R11" s="4"/>
      <c r="S11" s="6"/>
      <c r="T11" s="4">
        <v>5</v>
      </c>
      <c r="U11" s="4"/>
      <c r="V11" s="4">
        <v>10</v>
      </c>
      <c r="W11" s="4"/>
      <c r="X11" s="3">
        <f t="shared" si="0"/>
        <v>2</v>
      </c>
      <c r="Y11" s="4">
        <f t="shared" si="1"/>
        <v>3</v>
      </c>
      <c r="Z11" s="4">
        <f t="shared" si="2"/>
        <v>4</v>
      </c>
      <c r="AA11" s="5">
        <f t="shared" si="3"/>
        <v>5</v>
      </c>
      <c r="AB11" s="24">
        <f t="shared" si="4"/>
        <v>20095</v>
      </c>
      <c r="AC11" s="24">
        <f t="shared" si="5"/>
        <v>197</v>
      </c>
      <c r="AD11" s="24">
        <f t="shared" si="6"/>
        <v>395</v>
      </c>
      <c r="AE11" s="3">
        <f t="shared" si="7"/>
        <v>1</v>
      </c>
      <c r="AF11" s="4">
        <f t="shared" si="8"/>
        <v>1</v>
      </c>
      <c r="AG11" s="4">
        <f t="shared" si="9"/>
        <v>3</v>
      </c>
      <c r="AH11" s="5">
        <f t="shared" si="10"/>
        <v>16</v>
      </c>
      <c r="AI11" s="12">
        <v>4</v>
      </c>
      <c r="AJ11" s="24">
        <f t="shared" si="11"/>
        <v>10184</v>
      </c>
      <c r="AK11" s="24">
        <f t="shared" si="12"/>
        <v>99</v>
      </c>
      <c r="AL11" s="24">
        <f t="shared" si="13"/>
        <v>284</v>
      </c>
      <c r="AM11" s="21"/>
      <c r="AN11" s="21"/>
    </row>
    <row r="12" spans="1:40" ht="15">
      <c r="A12" s="8">
        <v>5</v>
      </c>
      <c r="B12" s="8" t="s">
        <v>51</v>
      </c>
      <c r="C12" s="4" t="s">
        <v>50</v>
      </c>
      <c r="D12" s="4" t="s">
        <v>41</v>
      </c>
      <c r="E12" s="4" t="s">
        <v>49</v>
      </c>
      <c r="F12" s="4">
        <v>3</v>
      </c>
      <c r="G12" s="4"/>
      <c r="H12" s="4">
        <v>1</v>
      </c>
      <c r="I12" s="4"/>
      <c r="J12" s="4">
        <v>1</v>
      </c>
      <c r="K12" s="4">
        <v>2</v>
      </c>
      <c r="L12" s="13">
        <v>1</v>
      </c>
      <c r="M12" s="4">
        <v>1</v>
      </c>
      <c r="N12" s="4"/>
      <c r="O12" s="4"/>
      <c r="P12" s="4">
        <v>2</v>
      </c>
      <c r="Q12" s="4">
        <v>3</v>
      </c>
      <c r="R12" s="4">
        <v>1</v>
      </c>
      <c r="S12" s="6"/>
      <c r="T12" s="4">
        <v>2</v>
      </c>
      <c r="U12" s="4"/>
      <c r="V12" s="4">
        <v>1</v>
      </c>
      <c r="W12" s="4"/>
      <c r="X12" s="3">
        <f t="shared" si="0"/>
        <v>2</v>
      </c>
      <c r="Y12" s="4">
        <f t="shared" si="1"/>
        <v>3</v>
      </c>
      <c r="Z12" s="4">
        <f t="shared" si="2"/>
        <v>4</v>
      </c>
      <c r="AA12" s="5">
        <f t="shared" si="3"/>
        <v>6</v>
      </c>
      <c r="AB12" s="24">
        <f t="shared" si="4"/>
        <v>20094</v>
      </c>
      <c r="AC12" s="24">
        <f t="shared" si="5"/>
        <v>197</v>
      </c>
      <c r="AD12" s="24">
        <f t="shared" si="6"/>
        <v>394</v>
      </c>
      <c r="AE12" s="3">
        <f t="shared" si="7"/>
        <v>1</v>
      </c>
      <c r="AF12" s="4">
        <f t="shared" si="8"/>
        <v>3</v>
      </c>
      <c r="AG12" s="4">
        <f t="shared" si="9"/>
        <v>4</v>
      </c>
      <c r="AH12" s="5">
        <f t="shared" si="10"/>
        <v>6</v>
      </c>
      <c r="AI12" s="14">
        <v>5</v>
      </c>
      <c r="AJ12" s="24">
        <f t="shared" si="11"/>
        <v>10094</v>
      </c>
      <c r="AK12" s="24">
        <f t="shared" si="12"/>
        <v>97</v>
      </c>
      <c r="AL12" s="24">
        <f t="shared" si="13"/>
        <v>394</v>
      </c>
      <c r="AM12" s="21"/>
      <c r="AN12" s="21"/>
    </row>
    <row r="13" spans="1:39" ht="15">
      <c r="A13" s="8">
        <v>6</v>
      </c>
      <c r="B13" s="8" t="s">
        <v>54</v>
      </c>
      <c r="C13" s="4" t="s">
        <v>50</v>
      </c>
      <c r="D13" s="4" t="s">
        <v>41</v>
      </c>
      <c r="E13" s="4" t="s">
        <v>0</v>
      </c>
      <c r="F13" s="4">
        <v>7</v>
      </c>
      <c r="G13" s="4"/>
      <c r="H13" s="4">
        <v>2</v>
      </c>
      <c r="I13" s="4"/>
      <c r="J13" s="4">
        <v>1</v>
      </c>
      <c r="K13" s="4">
        <v>1</v>
      </c>
      <c r="L13" s="13"/>
      <c r="M13" s="4"/>
      <c r="N13" s="4"/>
      <c r="O13" s="4"/>
      <c r="P13" s="4">
        <v>1</v>
      </c>
      <c r="Q13" s="4">
        <v>1</v>
      </c>
      <c r="R13" s="4"/>
      <c r="S13" s="6"/>
      <c r="T13" s="4">
        <v>12</v>
      </c>
      <c r="U13" s="4"/>
      <c r="V13" s="4"/>
      <c r="W13" s="4"/>
      <c r="X13" s="3">
        <f t="shared" si="0"/>
        <v>1</v>
      </c>
      <c r="Y13" s="4">
        <f t="shared" si="1"/>
        <v>1</v>
      </c>
      <c r="Z13" s="4">
        <f t="shared" si="2"/>
        <v>3</v>
      </c>
      <c r="AA13" s="5">
        <f t="shared" si="3"/>
        <v>10</v>
      </c>
      <c r="AB13" s="24">
        <f t="shared" si="4"/>
        <v>10190</v>
      </c>
      <c r="AC13" s="24">
        <f t="shared" si="5"/>
        <v>99</v>
      </c>
      <c r="AD13" s="24">
        <f t="shared" si="6"/>
        <v>290</v>
      </c>
      <c r="AE13" s="3">
        <f t="shared" si="7"/>
        <v>1</v>
      </c>
      <c r="AF13" s="4">
        <f t="shared" si="8"/>
        <v>1</v>
      </c>
      <c r="AG13" s="4">
        <f t="shared" si="9"/>
        <v>2</v>
      </c>
      <c r="AH13" s="5">
        <f t="shared" si="10"/>
        <v>13</v>
      </c>
      <c r="AI13" s="14">
        <v>6</v>
      </c>
      <c r="AJ13" s="24">
        <f t="shared" si="11"/>
        <v>10087</v>
      </c>
      <c r="AK13" s="24">
        <f t="shared" si="12"/>
        <v>99</v>
      </c>
      <c r="AL13" s="24">
        <f t="shared" si="13"/>
        <v>187</v>
      </c>
      <c r="AM13" s="21"/>
    </row>
    <row r="14" spans="1:39" ht="15">
      <c r="A14" s="8">
        <v>7</v>
      </c>
      <c r="B14" s="8" t="s">
        <v>16</v>
      </c>
      <c r="C14" s="4" t="s">
        <v>46</v>
      </c>
      <c r="D14" s="4" t="s">
        <v>66</v>
      </c>
      <c r="E14" s="4" t="s">
        <v>0</v>
      </c>
      <c r="F14" s="4">
        <v>1</v>
      </c>
      <c r="G14" s="4"/>
      <c r="H14" s="4"/>
      <c r="I14" s="4"/>
      <c r="J14" s="4">
        <v>1</v>
      </c>
      <c r="K14" s="4">
        <v>3</v>
      </c>
      <c r="L14" s="13">
        <v>4</v>
      </c>
      <c r="M14" s="4"/>
      <c r="N14" s="4"/>
      <c r="O14" s="4"/>
      <c r="P14" s="4">
        <v>10</v>
      </c>
      <c r="Q14" s="4"/>
      <c r="R14" s="4"/>
      <c r="S14" s="6"/>
      <c r="T14" s="4"/>
      <c r="U14" s="4"/>
      <c r="V14" s="4"/>
      <c r="W14" s="4"/>
      <c r="X14" s="3">
        <f t="shared" si="0"/>
        <v>1</v>
      </c>
      <c r="Y14" s="4">
        <f t="shared" si="1"/>
        <v>3</v>
      </c>
      <c r="Z14" s="4">
        <f t="shared" si="2"/>
        <v>3</v>
      </c>
      <c r="AA14" s="5">
        <f t="shared" si="3"/>
        <v>6</v>
      </c>
      <c r="AB14" s="24">
        <f t="shared" si="4"/>
        <v>9994</v>
      </c>
      <c r="AC14" s="24">
        <f t="shared" si="5"/>
        <v>97</v>
      </c>
      <c r="AD14" s="24">
        <f t="shared" si="6"/>
        <v>294</v>
      </c>
      <c r="AE14" s="3">
        <f t="shared" si="7"/>
        <v>0</v>
      </c>
      <c r="AF14" s="4">
        <f t="shared" si="8"/>
        <v>0</v>
      </c>
      <c r="AG14" s="4">
        <f t="shared" si="9"/>
        <v>1</v>
      </c>
      <c r="AH14" s="5">
        <f t="shared" si="10"/>
        <v>10</v>
      </c>
      <c r="AI14" s="14">
        <v>7</v>
      </c>
      <c r="AJ14" s="24">
        <f t="shared" si="11"/>
        <v>90</v>
      </c>
      <c r="AK14" s="24">
        <f t="shared" si="12"/>
        <v>0</v>
      </c>
      <c r="AL14" s="24">
        <f t="shared" si="13"/>
        <v>90</v>
      </c>
      <c r="AM14" s="21"/>
    </row>
    <row r="15" spans="1:39" ht="15">
      <c r="A15" s="8">
        <v>8</v>
      </c>
      <c r="B15" s="8" t="s">
        <v>60</v>
      </c>
      <c r="C15" s="4" t="s">
        <v>45</v>
      </c>
      <c r="D15" s="4" t="s">
        <v>59</v>
      </c>
      <c r="E15" s="4" t="s">
        <v>0</v>
      </c>
      <c r="F15" s="4"/>
      <c r="G15" s="4"/>
      <c r="H15" s="4"/>
      <c r="I15" s="4"/>
      <c r="J15" s="4">
        <v>1</v>
      </c>
      <c r="K15" s="4"/>
      <c r="L15" s="13"/>
      <c r="M15" s="4"/>
      <c r="N15" s="4"/>
      <c r="O15" s="4"/>
      <c r="P15" s="4"/>
      <c r="Q15" s="4"/>
      <c r="R15" s="4"/>
      <c r="S15" s="6"/>
      <c r="T15" s="4"/>
      <c r="U15" s="4"/>
      <c r="V15" s="4"/>
      <c r="W15" s="4"/>
      <c r="X15" s="3">
        <f t="shared" si="0"/>
        <v>0</v>
      </c>
      <c r="Y15" s="4">
        <f t="shared" si="1"/>
        <v>0</v>
      </c>
      <c r="Z15" s="4">
        <f t="shared" si="2"/>
        <v>1</v>
      </c>
      <c r="AA15" s="5">
        <f t="shared" si="3"/>
        <v>1</v>
      </c>
      <c r="AB15" s="24">
        <f t="shared" si="4"/>
        <v>99</v>
      </c>
      <c r="AC15" s="24">
        <f t="shared" si="5"/>
        <v>0</v>
      </c>
      <c r="AD15" s="24">
        <f t="shared" si="6"/>
        <v>99</v>
      </c>
      <c r="AE15" s="3">
        <f t="shared" si="7"/>
        <v>0</v>
      </c>
      <c r="AF15" s="4">
        <f t="shared" si="8"/>
        <v>0</v>
      </c>
      <c r="AG15" s="4">
        <f t="shared" si="9"/>
        <v>0</v>
      </c>
      <c r="AH15" s="5">
        <f t="shared" si="10"/>
        <v>0</v>
      </c>
      <c r="AI15" s="12">
        <v>8</v>
      </c>
      <c r="AJ15" s="24">
        <f t="shared" si="11"/>
        <v>0</v>
      </c>
      <c r="AK15" s="24">
        <f t="shared" si="12"/>
        <v>0</v>
      </c>
      <c r="AL15" s="24">
        <f t="shared" si="13"/>
        <v>0</v>
      </c>
      <c r="AM15" s="21"/>
    </row>
    <row r="16" spans="1:39" ht="15">
      <c r="A16" s="8">
        <v>9</v>
      </c>
      <c r="B16" s="8" t="s">
        <v>61</v>
      </c>
      <c r="C16" s="4" t="s">
        <v>45</v>
      </c>
      <c r="D16" s="4" t="s">
        <v>57</v>
      </c>
      <c r="E16" s="4" t="s">
        <v>0</v>
      </c>
      <c r="F16" s="4"/>
      <c r="G16" s="4"/>
      <c r="H16" s="4"/>
      <c r="I16" s="4"/>
      <c r="J16" s="4">
        <v>4</v>
      </c>
      <c r="K16" s="4"/>
      <c r="L16" s="13"/>
      <c r="M16" s="4"/>
      <c r="N16" s="4"/>
      <c r="O16" s="4"/>
      <c r="P16" s="4"/>
      <c r="Q16" s="4"/>
      <c r="R16" s="4"/>
      <c r="S16" s="6"/>
      <c r="T16" s="4"/>
      <c r="U16" s="4"/>
      <c r="V16" s="4"/>
      <c r="W16" s="4"/>
      <c r="X16" s="3">
        <f t="shared" si="0"/>
        <v>0</v>
      </c>
      <c r="Y16" s="4">
        <f t="shared" si="1"/>
        <v>0</v>
      </c>
      <c r="Z16" s="4">
        <f t="shared" si="2"/>
        <v>1</v>
      </c>
      <c r="AA16" s="5">
        <f t="shared" si="3"/>
        <v>4</v>
      </c>
      <c r="AB16" s="24">
        <f t="shared" si="4"/>
        <v>96</v>
      </c>
      <c r="AC16" s="24">
        <f t="shared" si="5"/>
        <v>0</v>
      </c>
      <c r="AD16" s="24">
        <f t="shared" si="6"/>
        <v>96</v>
      </c>
      <c r="AE16" s="3"/>
      <c r="AF16" s="4"/>
      <c r="AG16" s="4"/>
      <c r="AH16" s="5"/>
      <c r="AI16" s="14">
        <v>9</v>
      </c>
      <c r="AJ16" s="24">
        <f t="shared" si="11"/>
        <v>0</v>
      </c>
      <c r="AK16" s="24">
        <f t="shared" si="12"/>
        <v>0</v>
      </c>
      <c r="AL16" s="24">
        <f t="shared" si="13"/>
        <v>0</v>
      </c>
      <c r="AM16" s="21"/>
    </row>
    <row r="17" spans="1:39" ht="15">
      <c r="A17" s="8">
        <v>10</v>
      </c>
      <c r="B17" s="8" t="s">
        <v>65</v>
      </c>
      <c r="C17" s="4" t="s">
        <v>4</v>
      </c>
      <c r="D17" s="4" t="s">
        <v>64</v>
      </c>
      <c r="E17" s="4" t="s">
        <v>0</v>
      </c>
      <c r="F17" s="4"/>
      <c r="G17" s="4"/>
      <c r="H17" s="4"/>
      <c r="I17" s="4"/>
      <c r="J17" s="4"/>
      <c r="K17" s="4"/>
      <c r="L17" s="13"/>
      <c r="M17" s="4"/>
      <c r="N17" s="4"/>
      <c r="O17" s="4"/>
      <c r="P17" s="4"/>
      <c r="Q17" s="4"/>
      <c r="R17" s="4"/>
      <c r="S17" s="6"/>
      <c r="T17" s="4"/>
      <c r="U17" s="6"/>
      <c r="V17" s="4"/>
      <c r="W17" s="6"/>
      <c r="X17" s="3">
        <f t="shared" si="0"/>
        <v>0</v>
      </c>
      <c r="Y17" s="4">
        <f t="shared" si="1"/>
        <v>0</v>
      </c>
      <c r="Z17" s="4">
        <f t="shared" si="2"/>
        <v>0</v>
      </c>
      <c r="AA17" s="5">
        <f t="shared" si="3"/>
        <v>0</v>
      </c>
      <c r="AB17" s="24">
        <f t="shared" si="4"/>
        <v>0</v>
      </c>
      <c r="AC17" s="24">
        <f t="shared" si="5"/>
        <v>0</v>
      </c>
      <c r="AD17" s="24">
        <f t="shared" si="6"/>
        <v>0</v>
      </c>
      <c r="AE17" s="3"/>
      <c r="AF17" s="4"/>
      <c r="AG17" s="4"/>
      <c r="AH17" s="5"/>
      <c r="AI17" s="14">
        <v>10</v>
      </c>
      <c r="AJ17" s="24">
        <f t="shared" si="11"/>
        <v>0</v>
      </c>
      <c r="AK17" s="24">
        <f t="shared" si="12"/>
        <v>0</v>
      </c>
      <c r="AL17" s="24">
        <f t="shared" si="13"/>
        <v>0</v>
      </c>
      <c r="AM17" s="21"/>
    </row>
    <row r="18" spans="1:38" ht="15">
      <c r="A18" s="16"/>
      <c r="B18" s="17"/>
      <c r="C18" s="16"/>
      <c r="D18" s="16"/>
      <c r="E18" s="18"/>
      <c r="F18" s="18"/>
      <c r="G18" s="18"/>
      <c r="H18" s="18"/>
      <c r="I18" s="18"/>
      <c r="J18" s="18"/>
      <c r="K18" s="18"/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7"/>
      <c r="AC18" s="7"/>
      <c r="AD18" s="7"/>
      <c r="AE18" s="18"/>
      <c r="AF18" s="18"/>
      <c r="AG18" s="18"/>
      <c r="AH18" s="18"/>
      <c r="AI18" s="20"/>
      <c r="AJ18" s="7"/>
      <c r="AK18" s="7"/>
      <c r="AL18" s="7"/>
    </row>
    <row r="19" spans="2:4" ht="15">
      <c r="B19" t="s">
        <v>21</v>
      </c>
      <c r="D19" t="s">
        <v>20</v>
      </c>
    </row>
    <row r="21" spans="2:4" ht="15">
      <c r="B21" t="s">
        <v>22</v>
      </c>
      <c r="D21" t="s">
        <v>38</v>
      </c>
    </row>
  </sheetData>
  <sheetProtection/>
  <mergeCells count="19">
    <mergeCell ref="P6:Q6"/>
    <mergeCell ref="R6:S6"/>
    <mergeCell ref="T6:U6"/>
    <mergeCell ref="E5:E7"/>
    <mergeCell ref="F5:O5"/>
    <mergeCell ref="A5:A7"/>
    <mergeCell ref="B5:B7"/>
    <mergeCell ref="C5:C7"/>
    <mergeCell ref="D5:D7"/>
    <mergeCell ref="V6:W6"/>
    <mergeCell ref="P5:W5"/>
    <mergeCell ref="X5:AA6"/>
    <mergeCell ref="AE5:AH6"/>
    <mergeCell ref="AI5:AI7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85" zoomScaleNormal="85" zoomScalePageLayoutView="0" workbookViewId="0" topLeftCell="A1">
      <selection activeCell="U17" sqref="U17"/>
    </sheetView>
  </sheetViews>
  <sheetFormatPr defaultColWidth="9.140625" defaultRowHeight="15"/>
  <cols>
    <col min="1" max="1" width="7.7109375" style="0" customWidth="1"/>
    <col min="2" max="2" width="20.7109375" style="0" bestFit="1" customWidth="1"/>
    <col min="3" max="3" width="18.7109375" style="0" customWidth="1"/>
    <col min="4" max="4" width="9.7109375" style="1" customWidth="1"/>
    <col min="5" max="5" width="10.7109375" style="1" customWidth="1"/>
    <col min="15" max="15" width="6.00390625" style="0" hidden="1" customWidth="1"/>
    <col min="16" max="19" width="7.7109375" style="0" hidden="1" customWidth="1"/>
    <col min="20" max="20" width="0" style="0" hidden="1" customWidth="1"/>
  </cols>
  <sheetData>
    <row r="1" spans="1:5" ht="26.25">
      <c r="A1" s="15" t="s">
        <v>27</v>
      </c>
      <c r="D1"/>
      <c r="E1"/>
    </row>
    <row r="2" spans="1:5" ht="15">
      <c r="A2" t="s">
        <v>28</v>
      </c>
      <c r="D2"/>
      <c r="E2"/>
    </row>
    <row r="3" spans="1:5" ht="15">
      <c r="A3" t="s">
        <v>70</v>
      </c>
      <c r="D3"/>
      <c r="E3"/>
    </row>
    <row r="4" spans="4:5" ht="15">
      <c r="D4"/>
      <c r="E4"/>
    </row>
    <row r="5" spans="1:14" ht="15">
      <c r="A5" s="39" t="s">
        <v>6</v>
      </c>
      <c r="B5" s="39" t="s">
        <v>7</v>
      </c>
      <c r="C5" s="39" t="s">
        <v>1</v>
      </c>
      <c r="D5" s="39" t="s">
        <v>2</v>
      </c>
      <c r="E5" s="39" t="s">
        <v>3</v>
      </c>
      <c r="F5" s="39" t="s">
        <v>30</v>
      </c>
      <c r="G5" s="39"/>
      <c r="H5" s="39"/>
      <c r="I5" s="39"/>
      <c r="J5" s="39" t="s">
        <v>31</v>
      </c>
      <c r="K5" s="39"/>
      <c r="L5" s="39"/>
      <c r="M5" s="39"/>
      <c r="N5" s="39" t="s">
        <v>14</v>
      </c>
    </row>
    <row r="6" spans="1:19" ht="15">
      <c r="A6" s="39"/>
      <c r="B6" s="39"/>
      <c r="C6" s="39"/>
      <c r="D6" s="39"/>
      <c r="E6" s="39"/>
      <c r="F6" s="39" t="s">
        <v>8</v>
      </c>
      <c r="G6" s="39"/>
      <c r="H6" s="39" t="s">
        <v>9</v>
      </c>
      <c r="I6" s="39"/>
      <c r="J6" s="39" t="s">
        <v>10</v>
      </c>
      <c r="K6" s="39"/>
      <c r="L6" s="39" t="s">
        <v>11</v>
      </c>
      <c r="M6" s="39"/>
      <c r="N6" s="39"/>
      <c r="O6" s="42" t="s">
        <v>13</v>
      </c>
      <c r="P6" s="42"/>
      <c r="Q6" s="42"/>
      <c r="R6" s="42"/>
      <c r="S6" s="42"/>
    </row>
    <row r="7" spans="1:19" ht="15">
      <c r="A7" s="39"/>
      <c r="B7" s="39"/>
      <c r="C7" s="39"/>
      <c r="D7" s="39"/>
      <c r="E7" s="39"/>
      <c r="F7" s="8" t="s">
        <v>17</v>
      </c>
      <c r="G7" s="8" t="s">
        <v>68</v>
      </c>
      <c r="H7" s="8" t="s">
        <v>17</v>
      </c>
      <c r="I7" s="8" t="s">
        <v>68</v>
      </c>
      <c r="J7" s="8" t="s">
        <v>17</v>
      </c>
      <c r="K7" s="8" t="s">
        <v>68</v>
      </c>
      <c r="L7" s="8" t="s">
        <v>17</v>
      </c>
      <c r="M7" s="8" t="s">
        <v>68</v>
      </c>
      <c r="N7" s="39"/>
      <c r="O7" s="25" t="s">
        <v>15</v>
      </c>
      <c r="P7" s="25" t="s">
        <v>8</v>
      </c>
      <c r="Q7" s="25" t="s">
        <v>9</v>
      </c>
      <c r="R7" s="25" t="s">
        <v>10</v>
      </c>
      <c r="S7" s="25" t="s">
        <v>11</v>
      </c>
    </row>
    <row r="8" spans="1:19" ht="15">
      <c r="A8" s="8">
        <v>1</v>
      </c>
      <c r="B8" s="11" t="s">
        <v>67</v>
      </c>
      <c r="C8" s="28" t="s">
        <v>45</v>
      </c>
      <c r="D8" s="4" t="s">
        <v>44</v>
      </c>
      <c r="E8" s="4" t="s">
        <v>0</v>
      </c>
      <c r="F8" s="4"/>
      <c r="G8" s="4" t="s">
        <v>72</v>
      </c>
      <c r="H8" s="4"/>
      <c r="I8" s="8" t="s">
        <v>73</v>
      </c>
      <c r="J8" s="4"/>
      <c r="K8" s="4" t="s">
        <v>76</v>
      </c>
      <c r="L8" s="4"/>
      <c r="M8" s="4" t="s">
        <v>77</v>
      </c>
      <c r="N8" s="13">
        <v>1</v>
      </c>
      <c r="O8" s="26">
        <f>SUM(P8:S8)</f>
        <v>0</v>
      </c>
      <c r="P8" s="25">
        <f>IF(ISNUMBER(IF(F8="топ",100,F8)),IF(F8="топ",100,F8)*100-G8,0)</f>
        <v>0</v>
      </c>
      <c r="Q8" s="25">
        <f>IF(ISNUMBER(IF(H8="топ",100,H8)),IF(H8="топ",100,H8)*100-#REF!,0)</f>
        <v>0</v>
      </c>
      <c r="R8" s="25">
        <f>IF(ISNUMBER(IF(J8="топ",100,J8)),IF(J8="топ",100,J8)*100-#REF!,0)</f>
        <v>0</v>
      </c>
      <c r="S8" s="25">
        <f>IF(ISNUMBER(IF(L8="топ",100,L8)),IF(L8="топ",100,L8)*100-#REF!,0)</f>
        <v>0</v>
      </c>
    </row>
    <row r="9" spans="1:19" ht="15">
      <c r="A9" s="8">
        <v>2</v>
      </c>
      <c r="B9" s="8" t="s">
        <v>5</v>
      </c>
      <c r="C9" s="8" t="s">
        <v>46</v>
      </c>
      <c r="D9" s="8" t="s">
        <v>44</v>
      </c>
      <c r="E9" s="4" t="s">
        <v>0</v>
      </c>
      <c r="F9" s="4"/>
      <c r="G9" s="4" t="s">
        <v>74</v>
      </c>
      <c r="H9" s="4"/>
      <c r="I9" s="4" t="s">
        <v>75</v>
      </c>
      <c r="J9" s="4" t="s">
        <v>78</v>
      </c>
      <c r="K9" s="8"/>
      <c r="L9" s="4" t="s">
        <v>79</v>
      </c>
      <c r="M9" s="8"/>
      <c r="N9" s="4">
        <v>2</v>
      </c>
      <c r="O9" s="26">
        <f>SUM(P9:S9)</f>
        <v>0</v>
      </c>
      <c r="P9" s="25">
        <f>IF(ISNUMBER(IF(F9="топ",100,F9)),IF(F9="топ",100,F9)*100-G9,0)</f>
        <v>0</v>
      </c>
      <c r="Q9" s="25">
        <f>IF(ISNUMBER(IF(H9="топ",100,H9)),IF(H9="топ",100,H9)*100-I9,0)</f>
        <v>0</v>
      </c>
      <c r="R9" s="25">
        <f>IF(ISNUMBER(IF(J9="топ",100,J9)),IF(J9="топ",100,J9)*100-K8,0)</f>
        <v>0</v>
      </c>
      <c r="S9" s="25">
        <f>IF(ISNUMBER(IF(L9="топ",100,L9)),IF(L9="топ",100,L9)*100-M8,0)</f>
        <v>0</v>
      </c>
    </row>
    <row r="10" spans="1:19" ht="15">
      <c r="A10" s="8">
        <v>3</v>
      </c>
      <c r="B10" s="8" t="s">
        <v>40</v>
      </c>
      <c r="C10" s="8" t="s">
        <v>4</v>
      </c>
      <c r="D10" s="8" t="s">
        <v>41</v>
      </c>
      <c r="E10" s="4" t="s">
        <v>0</v>
      </c>
      <c r="F10" s="4">
        <v>14</v>
      </c>
      <c r="G10" s="4"/>
      <c r="H10" s="4">
        <v>22</v>
      </c>
      <c r="I10" s="4"/>
      <c r="J10" s="4"/>
      <c r="K10" s="4"/>
      <c r="L10" s="4"/>
      <c r="M10" s="4"/>
      <c r="N10" s="13">
        <v>3</v>
      </c>
      <c r="O10" s="26">
        <f>SUM(P10:S10)</f>
        <v>3600</v>
      </c>
      <c r="P10" s="25">
        <f>IF(ISNUMBER(IF(F10="топ",100,F10)),IF(F10="топ",100,F10)*100-G10,0)</f>
        <v>1400</v>
      </c>
      <c r="Q10" s="25">
        <f>IF(ISNUMBER(IF(H10="топ",100,H10)),IF(H10="топ",100,H10)*100-I10,0)</f>
        <v>2200</v>
      </c>
      <c r="R10" s="25">
        <f>IF(ISNUMBER(IF(J10="топ",100,J10)),IF(J10="топ",100,J10)*100-K10,0)</f>
        <v>0</v>
      </c>
      <c r="S10" s="25">
        <f>IF(ISNUMBER(IF(L10="топ",100,L10)),IF(L10="топ",100,L10)*100-M10,0)</f>
        <v>0</v>
      </c>
    </row>
    <row r="11" spans="1:19" ht="15">
      <c r="A11" s="8">
        <v>4</v>
      </c>
      <c r="B11" s="8" t="s">
        <v>24</v>
      </c>
      <c r="C11" s="8" t="s">
        <v>46</v>
      </c>
      <c r="D11" s="8" t="s">
        <v>41</v>
      </c>
      <c r="E11" s="4" t="s">
        <v>0</v>
      </c>
      <c r="F11" s="2">
        <v>14</v>
      </c>
      <c r="G11" s="2"/>
      <c r="H11" s="2">
        <v>3.5</v>
      </c>
      <c r="I11" s="2"/>
      <c r="J11" s="2"/>
      <c r="K11" s="2"/>
      <c r="L11" s="2"/>
      <c r="M11" s="2"/>
      <c r="N11" s="4">
        <v>4</v>
      </c>
      <c r="O11" s="26">
        <f>SUM(P11:S11)</f>
        <v>1750</v>
      </c>
      <c r="P11" s="25">
        <f>IF(ISNUMBER(IF(F11="топ",100,F11)),IF(F11="топ",100,F11)*100-G11,0)</f>
        <v>1400</v>
      </c>
      <c r="Q11" s="25">
        <f>IF(ISNUMBER(IF(H11="топ",100,H11)),IF(H11="топ",100,H11)*100-I11,0)</f>
        <v>350</v>
      </c>
      <c r="R11" s="25">
        <f>IF(ISNUMBER(IF(J11="топ",100,J11)),IF(J11="топ",100,J11)*100-K11,0)</f>
        <v>0</v>
      </c>
      <c r="S11" s="25">
        <f>IF(ISNUMBER(IF(L11="топ",100,L11)),IF(L11="топ",100,L11)*100-M11,0)</f>
        <v>0</v>
      </c>
    </row>
    <row r="14" spans="2:4" ht="15">
      <c r="B14" t="s">
        <v>21</v>
      </c>
      <c r="D14" t="s">
        <v>20</v>
      </c>
    </row>
    <row r="15" ht="15">
      <c r="D15"/>
    </row>
    <row r="16" spans="2:4" ht="15">
      <c r="B16" t="s">
        <v>22</v>
      </c>
      <c r="D16" t="s">
        <v>38</v>
      </c>
    </row>
  </sheetData>
  <sheetProtection/>
  <mergeCells count="13">
    <mergeCell ref="A5:A7"/>
    <mergeCell ref="B5:B7"/>
    <mergeCell ref="C5:C7"/>
    <mergeCell ref="D5:D7"/>
    <mergeCell ref="E5:E7"/>
    <mergeCell ref="O6:S6"/>
    <mergeCell ref="H6:I6"/>
    <mergeCell ref="J6:K6"/>
    <mergeCell ref="L6:M6"/>
    <mergeCell ref="N5:N7"/>
    <mergeCell ref="F6:G6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85" zoomScaleNormal="85" zoomScalePageLayoutView="0" workbookViewId="0" topLeftCell="A1">
      <selection activeCell="A15" sqref="A15"/>
    </sheetView>
  </sheetViews>
  <sheetFormatPr defaultColWidth="9.140625" defaultRowHeight="15"/>
  <cols>
    <col min="1" max="1" width="4.7109375" style="0" customWidth="1"/>
    <col min="2" max="2" width="22.00390625" style="0" bestFit="1" customWidth="1"/>
    <col min="3" max="3" width="22.8515625" style="0" customWidth="1"/>
    <col min="4" max="4" width="10.140625" style="0" customWidth="1"/>
    <col min="6" max="9" width="7.28125" style="0" customWidth="1"/>
    <col min="10" max="17" width="6.7109375" style="0" customWidth="1"/>
    <col min="18" max="18" width="6.7109375" style="0" bestFit="1" customWidth="1"/>
  </cols>
  <sheetData>
    <row r="1" ht="26.25">
      <c r="A1" s="15" t="s">
        <v>27</v>
      </c>
    </row>
    <row r="2" ht="15">
      <c r="A2" t="s">
        <v>28</v>
      </c>
    </row>
    <row r="3" ht="15">
      <c r="A3" t="s">
        <v>71</v>
      </c>
    </row>
    <row r="5" spans="6:14" ht="15">
      <c r="F5" t="s">
        <v>95</v>
      </c>
      <c r="J5" t="s">
        <v>94</v>
      </c>
      <c r="N5" t="s">
        <v>100</v>
      </c>
    </row>
    <row r="6" spans="1:18" ht="15">
      <c r="A6" s="39" t="s">
        <v>29</v>
      </c>
      <c r="B6" s="39" t="s">
        <v>7</v>
      </c>
      <c r="C6" s="39" t="s">
        <v>1</v>
      </c>
      <c r="D6" s="39" t="s">
        <v>2</v>
      </c>
      <c r="E6" s="39" t="s">
        <v>3</v>
      </c>
      <c r="F6" s="43" t="s">
        <v>8</v>
      </c>
      <c r="G6" s="44"/>
      <c r="H6" s="43" t="s">
        <v>9</v>
      </c>
      <c r="I6" s="44"/>
      <c r="J6" s="43" t="s">
        <v>10</v>
      </c>
      <c r="K6" s="44"/>
      <c r="L6" s="43" t="s">
        <v>11</v>
      </c>
      <c r="M6" s="44"/>
      <c r="N6" s="43" t="s">
        <v>10</v>
      </c>
      <c r="O6" s="44"/>
      <c r="P6" s="43" t="s">
        <v>11</v>
      </c>
      <c r="Q6" s="44"/>
      <c r="R6" s="39" t="s">
        <v>14</v>
      </c>
    </row>
    <row r="7" spans="1:18" ht="15.75" thickBot="1">
      <c r="A7" s="39"/>
      <c r="B7" s="39"/>
      <c r="C7" s="39"/>
      <c r="D7" s="39"/>
      <c r="E7" s="39"/>
      <c r="F7" s="8" t="s">
        <v>17</v>
      </c>
      <c r="G7" s="8" t="s">
        <v>68</v>
      </c>
      <c r="H7" s="8" t="s">
        <v>17</v>
      </c>
      <c r="I7" s="8" t="s">
        <v>68</v>
      </c>
      <c r="J7" s="8" t="s">
        <v>17</v>
      </c>
      <c r="K7" s="8" t="s">
        <v>68</v>
      </c>
      <c r="L7" s="8" t="s">
        <v>17</v>
      </c>
      <c r="M7" s="8" t="s">
        <v>68</v>
      </c>
      <c r="N7" s="36" t="s">
        <v>17</v>
      </c>
      <c r="O7" s="36" t="s">
        <v>68</v>
      </c>
      <c r="P7" s="36" t="s">
        <v>17</v>
      </c>
      <c r="Q7" s="36" t="s">
        <v>68</v>
      </c>
      <c r="R7" s="39"/>
    </row>
    <row r="8" spans="1:18" ht="15">
      <c r="A8" s="8">
        <v>1</v>
      </c>
      <c r="B8" s="8" t="s">
        <v>58</v>
      </c>
      <c r="C8" s="4" t="s">
        <v>45</v>
      </c>
      <c r="D8" s="4" t="s">
        <v>57</v>
      </c>
      <c r="E8" s="4" t="s">
        <v>0</v>
      </c>
      <c r="F8" s="4"/>
      <c r="G8" s="4" t="s">
        <v>84</v>
      </c>
      <c r="H8" s="4"/>
      <c r="I8" s="4" t="s">
        <v>85</v>
      </c>
      <c r="K8" s="4" t="s">
        <v>92</v>
      </c>
      <c r="M8" s="6" t="s">
        <v>93</v>
      </c>
      <c r="N8" s="37"/>
      <c r="O8" s="30" t="s">
        <v>96</v>
      </c>
      <c r="P8" s="38"/>
      <c r="Q8" s="31" t="s">
        <v>97</v>
      </c>
      <c r="R8" s="12">
        <v>1</v>
      </c>
    </row>
    <row r="9" spans="1:18" ht="15.75" thickBot="1">
      <c r="A9" s="8">
        <v>2</v>
      </c>
      <c r="B9" s="8" t="s">
        <v>69</v>
      </c>
      <c r="C9" s="4" t="s">
        <v>46</v>
      </c>
      <c r="D9" s="9"/>
      <c r="E9" s="10" t="s">
        <v>0</v>
      </c>
      <c r="F9" s="4"/>
      <c r="G9" s="13" t="s">
        <v>82</v>
      </c>
      <c r="H9" s="4"/>
      <c r="I9" s="13" t="s">
        <v>83</v>
      </c>
      <c r="J9" s="4"/>
      <c r="K9" s="4" t="s">
        <v>91</v>
      </c>
      <c r="L9" s="4" t="s">
        <v>79</v>
      </c>
      <c r="M9" s="6"/>
      <c r="N9" s="32">
        <v>24</v>
      </c>
      <c r="O9" s="33"/>
      <c r="P9" s="33">
        <v>24</v>
      </c>
      <c r="Q9" s="35"/>
      <c r="R9" s="12">
        <v>2</v>
      </c>
    </row>
    <row r="10" spans="1:18" ht="15">
      <c r="A10" s="8">
        <v>3</v>
      </c>
      <c r="B10" s="8" t="s">
        <v>53</v>
      </c>
      <c r="C10" s="4" t="s">
        <v>50</v>
      </c>
      <c r="D10" s="4" t="s">
        <v>48</v>
      </c>
      <c r="E10" s="4" t="s">
        <v>52</v>
      </c>
      <c r="F10" s="4"/>
      <c r="G10" s="4" t="s">
        <v>89</v>
      </c>
      <c r="H10" s="4"/>
      <c r="I10" s="4" t="s">
        <v>90</v>
      </c>
      <c r="J10" s="4">
        <v>31</v>
      </c>
      <c r="K10" s="4"/>
      <c r="L10" s="4">
        <v>17</v>
      </c>
      <c r="M10" s="6"/>
      <c r="N10" s="29"/>
      <c r="O10" s="30" t="s">
        <v>98</v>
      </c>
      <c r="P10" s="30">
        <v>27</v>
      </c>
      <c r="Q10" s="31"/>
      <c r="R10" s="12">
        <v>3</v>
      </c>
    </row>
    <row r="11" spans="1:18" ht="15.75" thickBot="1">
      <c r="A11" s="8">
        <v>4</v>
      </c>
      <c r="B11" s="8" t="s">
        <v>51</v>
      </c>
      <c r="C11" s="4" t="s">
        <v>50</v>
      </c>
      <c r="D11" s="4" t="s">
        <v>41</v>
      </c>
      <c r="E11" s="4" t="s">
        <v>49</v>
      </c>
      <c r="F11" s="4"/>
      <c r="G11" s="4" t="s">
        <v>86</v>
      </c>
      <c r="H11" s="4"/>
      <c r="I11" s="4" t="s">
        <v>87</v>
      </c>
      <c r="J11" s="4">
        <v>32</v>
      </c>
      <c r="K11" s="4"/>
      <c r="L11" s="4">
        <v>22.5</v>
      </c>
      <c r="N11" s="32">
        <v>24</v>
      </c>
      <c r="O11" s="33"/>
      <c r="P11" s="33"/>
      <c r="Q11" s="34" t="s">
        <v>99</v>
      </c>
      <c r="R11" s="12">
        <v>4</v>
      </c>
    </row>
    <row r="12" spans="1:18" ht="15">
      <c r="A12" s="8">
        <v>5</v>
      </c>
      <c r="B12" s="8" t="s">
        <v>54</v>
      </c>
      <c r="C12" s="4" t="s">
        <v>50</v>
      </c>
      <c r="D12" s="4" t="s">
        <v>41</v>
      </c>
      <c r="E12" s="4" t="s">
        <v>0</v>
      </c>
      <c r="F12" s="4"/>
      <c r="G12" s="4" t="s">
        <v>80</v>
      </c>
      <c r="H12" s="4"/>
      <c r="I12" s="4" t="s">
        <v>81</v>
      </c>
      <c r="J12" s="4"/>
      <c r="K12" s="4"/>
      <c r="L12" s="4"/>
      <c r="M12" s="4"/>
      <c r="N12" s="2"/>
      <c r="O12" s="2"/>
      <c r="P12" s="2"/>
      <c r="Q12" s="2"/>
      <c r="R12" s="4">
        <v>5</v>
      </c>
    </row>
    <row r="13" spans="1:18" ht="15">
      <c r="A13" s="8">
        <v>6</v>
      </c>
      <c r="B13" s="8" t="s">
        <v>60</v>
      </c>
      <c r="C13" s="4" t="s">
        <v>45</v>
      </c>
      <c r="D13" s="4" t="s">
        <v>59</v>
      </c>
      <c r="E13" s="4" t="s">
        <v>0</v>
      </c>
      <c r="F13" s="4">
        <v>12.5</v>
      </c>
      <c r="G13" s="4"/>
      <c r="H13" s="4">
        <v>14</v>
      </c>
      <c r="I13" s="4"/>
      <c r="J13" s="4"/>
      <c r="K13" s="4"/>
      <c r="L13" s="4"/>
      <c r="M13" s="4"/>
      <c r="N13" s="4"/>
      <c r="O13" s="4"/>
      <c r="P13" s="4"/>
      <c r="Q13" s="4"/>
      <c r="R13" s="4">
        <v>6</v>
      </c>
    </row>
    <row r="14" spans="1:18" ht="15">
      <c r="A14" s="8">
        <v>7</v>
      </c>
      <c r="B14" s="8" t="s">
        <v>61</v>
      </c>
      <c r="C14" s="4" t="s">
        <v>45</v>
      </c>
      <c r="D14" s="4" t="s">
        <v>57</v>
      </c>
      <c r="E14" s="4" t="s">
        <v>0</v>
      </c>
      <c r="F14" s="4" t="s">
        <v>88</v>
      </c>
      <c r="G14" s="4"/>
      <c r="H14" s="4">
        <v>3.5</v>
      </c>
      <c r="I14" s="4"/>
      <c r="J14" s="4"/>
      <c r="K14" s="4"/>
      <c r="L14" s="4"/>
      <c r="M14" s="4"/>
      <c r="N14" s="4"/>
      <c r="O14" s="4"/>
      <c r="P14" s="4"/>
      <c r="Q14" s="4"/>
      <c r="R14" s="4">
        <v>7</v>
      </c>
    </row>
    <row r="17" spans="2:4" ht="15">
      <c r="B17" t="s">
        <v>21</v>
      </c>
      <c r="D17" t="s">
        <v>20</v>
      </c>
    </row>
    <row r="19" spans="2:4" ht="15">
      <c r="B19" t="s">
        <v>22</v>
      </c>
      <c r="D19" t="s">
        <v>38</v>
      </c>
    </row>
  </sheetData>
  <sheetProtection/>
  <mergeCells count="12">
    <mergeCell ref="J6:K6"/>
    <mergeCell ref="L6:M6"/>
    <mergeCell ref="A6:A7"/>
    <mergeCell ref="B6:B7"/>
    <mergeCell ref="C6:C7"/>
    <mergeCell ref="D6:D7"/>
    <mergeCell ref="P6:Q6"/>
    <mergeCell ref="R6:R7"/>
    <mergeCell ref="E6:E7"/>
    <mergeCell ref="F6:G6"/>
    <mergeCell ref="H6:I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Voinov</dc:creator>
  <cp:keywords/>
  <dc:description/>
  <cp:lastModifiedBy>Yury Voinov</cp:lastModifiedBy>
  <cp:lastPrinted>2010-04-28T04:57:14Z</cp:lastPrinted>
  <dcterms:created xsi:type="dcterms:W3CDTF">2008-12-10T09:42:51Z</dcterms:created>
  <dcterms:modified xsi:type="dcterms:W3CDTF">2010-04-28T09:46:18Z</dcterms:modified>
  <cp:category/>
  <cp:version/>
  <cp:contentType/>
  <cp:contentStatus/>
</cp:coreProperties>
</file>